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wova\AppData\Local\Microsoft\Windows\Temporary Internet Files\Content.Outlook\ZTRGU0WD\"/>
    </mc:Choice>
  </mc:AlternateContent>
  <bookViews>
    <workbookView xWindow="0" yWindow="12" windowWidth="15192" windowHeight="8448" firstSheet="3" activeTab="3"/>
  </bookViews>
  <sheets>
    <sheet name="13_2017  " sheetId="46" r:id="rId1"/>
    <sheet name="12_2017 " sheetId="45" r:id="rId2"/>
    <sheet name="11_2017  " sheetId="44" r:id="rId3"/>
    <sheet name="2_2018 " sheetId="47" r:id="rId4"/>
  </sheets>
  <calcPr calcId="152511"/>
</workbook>
</file>

<file path=xl/calcChain.xml><?xml version="1.0" encoding="utf-8"?>
<calcChain xmlns="http://schemas.openxmlformats.org/spreadsheetml/2006/main">
  <c r="G18" i="47" l="1"/>
  <c r="F18" i="47"/>
  <c r="E18" i="47"/>
  <c r="H17" i="47"/>
  <c r="H16" i="47"/>
  <c r="G9" i="47"/>
  <c r="H8" i="47"/>
  <c r="F9" i="47"/>
  <c r="E9" i="47"/>
  <c r="H18" i="47" l="1"/>
  <c r="G21" i="47"/>
  <c r="F21" i="47"/>
  <c r="E21" i="47"/>
  <c r="H20" i="47"/>
  <c r="H21" i="47" s="1"/>
  <c r="E14" i="47" l="1"/>
  <c r="F14" i="47"/>
  <c r="G14" i="47"/>
  <c r="H13" i="47"/>
  <c r="G29" i="47"/>
  <c r="G32" i="47" s="1"/>
  <c r="F29" i="47"/>
  <c r="E29" i="47"/>
  <c r="H28" i="47"/>
  <c r="H29" i="47" s="1"/>
  <c r="H25" i="47"/>
  <c r="H24" i="47"/>
  <c r="H23" i="47"/>
  <c r="H7" i="47"/>
  <c r="H9" i="47" s="1"/>
  <c r="H6" i="47"/>
  <c r="G26" i="47"/>
  <c r="F26" i="47"/>
  <c r="E26" i="47"/>
  <c r="H26" i="47"/>
  <c r="D35" i="47"/>
  <c r="H12" i="47"/>
  <c r="H14" i="47" s="1"/>
  <c r="D34" i="47"/>
  <c r="H5" i="47"/>
  <c r="G35" i="47" l="1"/>
  <c r="G22" i="46" l="1"/>
  <c r="F7" i="46"/>
  <c r="G7" i="46"/>
  <c r="H7" i="46"/>
  <c r="G15" i="46"/>
  <c r="H14" i="46"/>
  <c r="F15" i="46"/>
  <c r="E15" i="46"/>
  <c r="H13" i="46"/>
  <c r="H12" i="46"/>
  <c r="H11" i="46"/>
  <c r="H10" i="46"/>
  <c r="H15" i="46" l="1"/>
  <c r="H19" i="46"/>
  <c r="H18" i="46"/>
  <c r="H17" i="46"/>
  <c r="H5" i="46"/>
  <c r="G20" i="46"/>
  <c r="F20" i="46"/>
  <c r="E20" i="46"/>
  <c r="D24" i="46"/>
  <c r="E7" i="46"/>
  <c r="H6" i="46"/>
  <c r="D25" i="46" l="1"/>
  <c r="G25" i="46" s="1"/>
  <c r="H20" i="46"/>
  <c r="G30" i="45"/>
  <c r="G23" i="45"/>
  <c r="H22" i="45"/>
  <c r="F23" i="45"/>
  <c r="E23" i="45"/>
  <c r="G15" i="45"/>
  <c r="F15" i="45"/>
  <c r="E15" i="45"/>
  <c r="H14" i="45"/>
  <c r="H13" i="45"/>
  <c r="H12" i="45"/>
  <c r="G28" i="45"/>
  <c r="F28" i="45"/>
  <c r="E28" i="45"/>
  <c r="H27" i="45"/>
  <c r="H26" i="45"/>
  <c r="H25" i="45"/>
  <c r="H28" i="45" s="1"/>
  <c r="H21" i="45"/>
  <c r="H20" i="45"/>
  <c r="H19" i="45"/>
  <c r="H18" i="45"/>
  <c r="H17" i="45"/>
  <c r="G10" i="45"/>
  <c r="F10" i="45"/>
  <c r="E10" i="45"/>
  <c r="H9" i="45"/>
  <c r="H10" i="45" s="1"/>
  <c r="G6" i="45"/>
  <c r="D32" i="45" s="1"/>
  <c r="F6" i="45"/>
  <c r="E6" i="45"/>
  <c r="H5" i="45"/>
  <c r="H6" i="45" s="1"/>
  <c r="G14" i="44"/>
  <c r="F14" i="44"/>
  <c r="E14" i="44"/>
  <c r="H13" i="44"/>
  <c r="H14" i="44" s="1"/>
  <c r="G11" i="44"/>
  <c r="G18" i="44" s="1"/>
  <c r="F11" i="44"/>
  <c r="E11" i="44"/>
  <c r="H10" i="44"/>
  <c r="H11" i="44" s="1"/>
  <c r="G7" i="44"/>
  <c r="D20" i="44" s="1"/>
  <c r="F7" i="44"/>
  <c r="E7" i="44"/>
  <c r="H6" i="44"/>
  <c r="H5" i="44"/>
  <c r="H23" i="45" l="1"/>
  <c r="H15" i="45"/>
  <c r="D33" i="45"/>
  <c r="G33" i="45" s="1"/>
  <c r="D21" i="44"/>
  <c r="G21" i="44" s="1"/>
  <c r="H7" i="44"/>
</calcChain>
</file>

<file path=xl/sharedStrings.xml><?xml version="1.0" encoding="utf-8"?>
<sst xmlns="http://schemas.openxmlformats.org/spreadsheetml/2006/main" count="156" uniqueCount="85">
  <si>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</si>
  <si>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</si>
  <si>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</si>
  <si>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</si>
  <si>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</si>
  <si>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</si>
  <si>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</si>
  <si>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</si>
  <si>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</si>
  <si>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starosta obce</t>
  </si>
  <si>
    <t>Příjmy</t>
  </si>
  <si>
    <t>Výdaje</t>
  </si>
  <si>
    <t>VÝDAJE</t>
  </si>
  <si>
    <t>Správa celkem</t>
  </si>
  <si>
    <t>KD celkem</t>
  </si>
  <si>
    <t xml:space="preserve"> </t>
  </si>
  <si>
    <t>ZO celkem</t>
  </si>
  <si>
    <t>ke schválení ZO</t>
  </si>
  <si>
    <t>dotace z ÚP</t>
  </si>
  <si>
    <t>čerpání dotace ÚP - hrubá mzda</t>
  </si>
  <si>
    <t>čerpání dotace ÚP - SP</t>
  </si>
  <si>
    <t>čerpání dotace ÚP - ZP</t>
  </si>
  <si>
    <t>Tímto rozpočtovým opatřením nedošlo ke změně salda rozpočtu.</t>
  </si>
  <si>
    <t>změna</t>
  </si>
  <si>
    <t xml:space="preserve"> Výdaje</t>
  </si>
  <si>
    <t>Sběr a svoz komunálních odpadů celkem</t>
  </si>
  <si>
    <t>ZŠ celkem</t>
  </si>
  <si>
    <t>převody mezi BÚ - výdaj</t>
  </si>
  <si>
    <t xml:space="preserve">čerpání dotace ÚP - SP </t>
  </si>
  <si>
    <t xml:space="preserve">čerpání dotace ÚP - ZP </t>
  </si>
  <si>
    <t xml:space="preserve">změna </t>
  </si>
  <si>
    <t xml:space="preserve">ROZPOČTOVÉ OPATŘENÍ č. 11/2017                       </t>
  </si>
  <si>
    <t xml:space="preserve">                   (příloha č.1 k usnesení č.             z VZO/29/2017, 20.11.2017)</t>
  </si>
  <si>
    <t>provedeno k 31.10.2017 - na vědomí ZO</t>
  </si>
  <si>
    <t>odměna za zpětný odběr el. zařízení</t>
  </si>
  <si>
    <t>dotace na volby</t>
  </si>
  <si>
    <t>čerpání odměny za zpětný odběr el. zař.</t>
  </si>
  <si>
    <t>Využívání a zneškodňování komunálních odpadů celkem</t>
  </si>
  <si>
    <t>čerp.dotace-volby (do jdntl.pol.bude upřesněno)</t>
  </si>
  <si>
    <t xml:space="preserve">Tímto rozpočtovým opatřením nedojde ke změně salda rozpočtu. </t>
  </si>
  <si>
    <t>Stav účtů k 31.10.2017: 14.414.592,39 Kč.</t>
  </si>
  <si>
    <t>V Lomnici, 31.10.2017</t>
  </si>
  <si>
    <t xml:space="preserve">ROZPOČTOVÉ OPATŘENÍ č. 12/2017                       </t>
  </si>
  <si>
    <t xml:space="preserve"> čerpání úvěru-Komunitní centrum</t>
  </si>
  <si>
    <t>Komunitní centrum (dle smlouvy SUAS)</t>
  </si>
  <si>
    <t>Zájmová činnost v kultuře celkem</t>
  </si>
  <si>
    <t>refundace mzdy-posílení rozpočtu</t>
  </si>
  <si>
    <t>refundace pojistného-posílení rozpočtu</t>
  </si>
  <si>
    <t>odměny ZO-posílení rozpočtu</t>
  </si>
  <si>
    <t>povinné pojistné na SZ - posílení rozpočtu</t>
  </si>
  <si>
    <t>povinné pojistné na VZP - posílení rozpočtu</t>
  </si>
  <si>
    <t>mzdy-posílení rozpočtu</t>
  </si>
  <si>
    <t>školení</t>
  </si>
  <si>
    <t>Tímto rozpočtovým opatřením dojde ke změně salda rozpočtu. Celkový schodek ve výši 697620,- Kč bude hrazen z přebytků minulých let.</t>
  </si>
  <si>
    <t>Stav účtů k 16.11.2017: 13.715.047,22 Kč.</t>
  </si>
  <si>
    <t>V Lomnici, 20.11.2017</t>
  </si>
  <si>
    <t xml:space="preserve">ROZPOČTOVÉ OPATŘENÍ č. 13/2017                       </t>
  </si>
  <si>
    <t xml:space="preserve">                   (příloha č.1 k usnesení č.             z VZO/30/2017, 15.12.2017)</t>
  </si>
  <si>
    <t>ÚP-dotace na VPP</t>
  </si>
  <si>
    <t>Volby-vratka nespotřebované dotace</t>
  </si>
  <si>
    <t>Stav účtů k 30.11.2017: 13.797.895,65 Kč.</t>
  </si>
  <si>
    <t>V Lomnici, 12.12.2017</t>
  </si>
  <si>
    <t>provedeno k 30.11.2017 - na vědomí ZO</t>
  </si>
  <si>
    <t>čerpání dotace ÚP - vratka nespotřebované části</t>
  </si>
  <si>
    <t>přesun na pol. 5139, 5173, 5175</t>
  </si>
  <si>
    <t>volby-materiál</t>
  </si>
  <si>
    <t>volby-cestovné</t>
  </si>
  <si>
    <t>volby-stravné</t>
  </si>
  <si>
    <t>Volby celkem</t>
  </si>
  <si>
    <t xml:space="preserve">   </t>
  </si>
  <si>
    <t>MF-dotace na volbu prezidenta České republiky</t>
  </si>
  <si>
    <t xml:space="preserve">ROZPOČTOVÉ OPATŘENÍ č. 2/2018                       </t>
  </si>
  <si>
    <t xml:space="preserve">                   (příloha č. 1  k usnesení č.        /2018  z VZO/34/2018, 18.4.2018)</t>
  </si>
  <si>
    <t>kurzovné- "Stop násilí na školách-bezpečná škola"</t>
  </si>
  <si>
    <t>převody mezi BÚ - příjem</t>
  </si>
  <si>
    <t>Převody vlastním fondům v rozpočtech územní úrovně</t>
  </si>
  <si>
    <t>dodávka a montáž měřiče tepla v JZŠ</t>
  </si>
  <si>
    <t>oprava vánoční výzdoby</t>
  </si>
  <si>
    <t>VO celkem</t>
  </si>
  <si>
    <t>Tímto rozpočtovým opatřením dojde ke snížení přebytku rozpočtu na 2 628 509,00 Kč.</t>
  </si>
  <si>
    <t>V Lomnici, 11.4.2018</t>
  </si>
  <si>
    <t>Stav účtů k 31.03.2018: 15.692.774,37 Kč.</t>
  </si>
  <si>
    <t>přísp.od Mikroregionu-čerpání-přístavba k.centra</t>
  </si>
  <si>
    <t>příspěvek od Mikroregionu-PD kom.centrum</t>
  </si>
  <si>
    <t>přísp.od Mikroregionu-čerpání-vizualizace+vybav.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</si>
</sst>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4" fontId="4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4" fontId="5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7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8" fillId="0" borderId="1" xfId="0" applyFont="1" applyFill="1" applyBorder="1"/>
    <xf numFmtId="0" fontId="0" fillId="4" borderId="0" xfId="0" applyFill="1"/>
    <xf numFmtId="4" fontId="4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6" fillId="8" borderId="0" xfId="0" applyFont="1" applyFill="1"/>
    <xf numFmtId="0" fontId="4" fillId="8" borderId="0" xfId="0" applyFont="1" applyFill="1"/>
    <xf numFmtId="0" fontId="8" fillId="0" borderId="0" xfId="0" applyFont="1" applyFill="1" applyBorder="1"/>
    <xf numFmtId="4" fontId="7" fillId="7" borderId="0" xfId="0" applyNumberFormat="1" applyFont="1" applyFill="1" applyAlignment="1">
      <alignment horizontal="right"/>
    </xf>
    <xf numFmtId="0" fontId="6" fillId="0" borderId="0" xfId="0" applyFont="1" applyFill="1" applyBorder="1"/>
    <xf numFmtId="14" fontId="9" fillId="0" borderId="0" xfId="0" applyNumberFormat="1" applyFont="1" applyFill="1" applyAlignment="1">
      <alignment horizontal="left"/>
    </xf>
    <xf numFmtId="0" fontId="9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8"/>
  <sheetViews>
    <sheetView topLeftCell="A2" zoomScaleNormal="100" workbookViewId="0">
      <selection activeCell="J2" sqref="J2:J39"/>
    </sheetView>
  </sheetViews>
  <sheetFormatPr defaultRowHeight="13.2" x14ac:dyDescent="0.25"/>
  <cols>
    <col min="1" max="2" width="5.6640625" customWidth="1"/>
    <col min="3" max="3" width="1.21875" customWidth="1"/>
    <col min="4" max="4" width="31.6640625" customWidth="1"/>
    <col min="5" max="5" width="12.33203125" customWidth="1"/>
    <col min="6" max="6" width="12.44140625" customWidth="1"/>
    <col min="7" max="7" width="13" customWidth="1"/>
    <col min="8" max="8" width="13.6640625" customWidth="1"/>
  </cols>
  <sheetData>
    <row r="1" spans="1:10" ht="7.2" customHeight="1" x14ac:dyDescent="0.25">
      <c r="A1" s="1"/>
      <c r="B1" s="1"/>
      <c r="C1" s="1"/>
      <c r="D1" s="1"/>
      <c r="E1" s="1"/>
      <c r="F1" s="2"/>
      <c r="G1" s="2"/>
      <c r="H1" s="2"/>
    </row>
    <row r="2" spans="1:10" ht="13.8" x14ac:dyDescent="0.25">
      <c r="A2" s="3" t="s">
        <v>56</v>
      </c>
      <c r="B2" s="3"/>
      <c r="C2" s="3"/>
      <c r="D2" s="3"/>
      <c r="E2" s="4" t="s">
        <v>57</v>
      </c>
      <c r="F2" s="5"/>
      <c r="G2" s="4"/>
      <c r="H2" s="4"/>
      <c r="J2" s="45"/>
    </row>
    <row r="3" spans="1:10" ht="13.8" customHeight="1" x14ac:dyDescent="0.25">
      <c r="A3" s="14" t="s">
        <v>62</v>
      </c>
      <c r="B3" s="14"/>
      <c r="C3" s="14"/>
      <c r="D3" s="4"/>
      <c r="E3" s="4"/>
      <c r="F3" s="4"/>
      <c r="G3" s="27" t="s">
        <v>0</v>
      </c>
      <c r="H3" s="14"/>
      <c r="J3" s="45"/>
    </row>
    <row r="4" spans="1:10" ht="21" customHeight="1" x14ac:dyDescent="0.25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30</v>
      </c>
      <c r="H4" s="18" t="s">
        <v>4</v>
      </c>
      <c r="J4" s="45"/>
    </row>
    <row r="5" spans="1:10" ht="11.4" customHeight="1" x14ac:dyDescent="0.25">
      <c r="A5" s="19"/>
      <c r="B5" s="12">
        <v>4111</v>
      </c>
      <c r="C5" s="19"/>
      <c r="D5" s="12" t="s">
        <v>59</v>
      </c>
      <c r="E5" s="20">
        <v>0</v>
      </c>
      <c r="F5" s="20">
        <v>24058</v>
      </c>
      <c r="G5" s="20">
        <v>-5853</v>
      </c>
      <c r="H5" s="20">
        <f t="shared" ref="H5" si="0">F5+G5</f>
        <v>18205</v>
      </c>
      <c r="J5" s="45"/>
    </row>
    <row r="6" spans="1:10" ht="11.4" customHeight="1" x14ac:dyDescent="0.25">
      <c r="A6" s="21"/>
      <c r="B6" s="10">
        <v>4116</v>
      </c>
      <c r="C6" s="21"/>
      <c r="D6" s="10" t="s">
        <v>58</v>
      </c>
      <c r="E6" s="22">
        <v>0</v>
      </c>
      <c r="F6" s="22">
        <v>255871</v>
      </c>
      <c r="G6" s="22">
        <v>52838</v>
      </c>
      <c r="H6" s="22">
        <f t="shared" ref="H6" si="1">F6+G6</f>
        <v>308709</v>
      </c>
      <c r="J6" s="45"/>
    </row>
    <row r="7" spans="1:10" ht="11.4" customHeight="1" x14ac:dyDescent="0.25">
      <c r="A7" s="23" t="s">
        <v>5</v>
      </c>
      <c r="B7" s="23"/>
      <c r="C7" s="23"/>
      <c r="D7" s="24"/>
      <c r="E7" s="25">
        <f>SUM(E6:E6)</f>
        <v>0</v>
      </c>
      <c r="F7" s="25">
        <f>SUM(F5:F6)</f>
        <v>279929</v>
      </c>
      <c r="G7" s="26">
        <f>SUM(G5:G6)</f>
        <v>46985</v>
      </c>
      <c r="H7" s="25">
        <f>SUM(H5:H6)</f>
        <v>326914</v>
      </c>
      <c r="J7" s="45"/>
    </row>
    <row r="8" spans="1:10" ht="11.4" customHeight="1" x14ac:dyDescent="0.25">
      <c r="A8" s="14"/>
      <c r="B8" s="14"/>
      <c r="C8" s="14"/>
      <c r="D8" s="4"/>
      <c r="E8" s="4"/>
      <c r="F8" s="4"/>
      <c r="G8" s="27"/>
      <c r="H8" s="14"/>
      <c r="J8" s="45"/>
    </row>
    <row r="9" spans="1:10" ht="11.4" customHeight="1" x14ac:dyDescent="0.25">
      <c r="A9" s="28" t="s">
        <v>12</v>
      </c>
      <c r="B9" s="28"/>
      <c r="C9" s="28"/>
      <c r="D9" s="11"/>
      <c r="E9" s="29" t="s">
        <v>2</v>
      </c>
      <c r="F9" s="30" t="s">
        <v>3</v>
      </c>
      <c r="G9" s="30" t="s">
        <v>30</v>
      </c>
      <c r="H9" s="30" t="s">
        <v>4</v>
      </c>
      <c r="I9" s="5"/>
      <c r="J9" s="45"/>
    </row>
    <row r="10" spans="1:10" ht="11.4" customHeight="1" x14ac:dyDescent="0.25">
      <c r="A10" s="19">
        <v>6114</v>
      </c>
      <c r="B10" s="12">
        <v>5021</v>
      </c>
      <c r="C10" s="19"/>
      <c r="D10" s="12" t="s">
        <v>63</v>
      </c>
      <c r="E10" s="20">
        <v>0</v>
      </c>
      <c r="F10" s="20">
        <v>24058</v>
      </c>
      <c r="G10" s="20">
        <v>-5853</v>
      </c>
      <c r="H10" s="20">
        <f>F10+G10</f>
        <v>18205</v>
      </c>
      <c r="I10" s="5"/>
      <c r="J10" s="45"/>
    </row>
    <row r="11" spans="1:10" ht="11.4" customHeight="1" x14ac:dyDescent="0.25">
      <c r="A11" s="19"/>
      <c r="B11" s="12">
        <v>5021</v>
      </c>
      <c r="C11" s="19"/>
      <c r="D11" s="12" t="s">
        <v>64</v>
      </c>
      <c r="E11" s="20">
        <v>0</v>
      </c>
      <c r="F11" s="20">
        <v>18205</v>
      </c>
      <c r="G11" s="20">
        <v>-3703</v>
      </c>
      <c r="H11" s="20">
        <f t="shared" ref="H11:H14" si="2">F11+G11</f>
        <v>14502</v>
      </c>
      <c r="I11" s="5"/>
      <c r="J11" s="45"/>
    </row>
    <row r="12" spans="1:10" ht="11.4" customHeight="1" x14ac:dyDescent="0.25">
      <c r="A12" s="19"/>
      <c r="B12" s="12">
        <v>5139</v>
      </c>
      <c r="C12" s="19"/>
      <c r="D12" s="12" t="s">
        <v>65</v>
      </c>
      <c r="E12" s="20">
        <v>0</v>
      </c>
      <c r="F12" s="20">
        <v>0</v>
      </c>
      <c r="G12" s="20">
        <v>2189</v>
      </c>
      <c r="H12" s="20">
        <f t="shared" si="2"/>
        <v>2189</v>
      </c>
      <c r="I12" s="5"/>
      <c r="J12" s="45"/>
    </row>
    <row r="13" spans="1:10" ht="11.4" customHeight="1" x14ac:dyDescent="0.25">
      <c r="A13" s="19"/>
      <c r="B13" s="12">
        <v>5173</v>
      </c>
      <c r="C13" s="19"/>
      <c r="D13" s="12" t="s">
        <v>66</v>
      </c>
      <c r="E13" s="20">
        <v>0</v>
      </c>
      <c r="F13" s="20">
        <v>0</v>
      </c>
      <c r="G13" s="20">
        <v>180</v>
      </c>
      <c r="H13" s="20">
        <f t="shared" si="2"/>
        <v>180</v>
      </c>
      <c r="I13" s="5"/>
      <c r="J13" s="45"/>
    </row>
    <row r="14" spans="1:10" ht="11.4" customHeight="1" x14ac:dyDescent="0.25">
      <c r="A14" s="21"/>
      <c r="B14" s="10">
        <v>5175</v>
      </c>
      <c r="C14" s="21"/>
      <c r="D14" s="10" t="s">
        <v>67</v>
      </c>
      <c r="E14" s="22">
        <v>0</v>
      </c>
      <c r="F14" s="22">
        <v>0</v>
      </c>
      <c r="G14" s="22">
        <v>1334</v>
      </c>
      <c r="H14" s="22">
        <f t="shared" si="2"/>
        <v>1334</v>
      </c>
      <c r="I14" s="5"/>
      <c r="J14" s="45"/>
    </row>
    <row r="15" spans="1:10" ht="11.4" customHeight="1" x14ac:dyDescent="0.25">
      <c r="A15" s="23" t="s">
        <v>68</v>
      </c>
      <c r="B15" s="23"/>
      <c r="C15" s="23"/>
      <c r="D15" s="24"/>
      <c r="E15" s="25">
        <f>SUM(E10:E14)</f>
        <v>0</v>
      </c>
      <c r="F15" s="25">
        <f>SUM(F10:F14)</f>
        <v>42263</v>
      </c>
      <c r="G15" s="31">
        <f>SUM(G10:G14)</f>
        <v>-5853</v>
      </c>
      <c r="H15" s="25">
        <f>SUM(H10:H12)</f>
        <v>34896</v>
      </c>
      <c r="I15" s="5"/>
      <c r="J15" s="45"/>
    </row>
    <row r="16" spans="1:10" ht="11.4" customHeight="1" x14ac:dyDescent="0.25">
      <c r="A16" s="14"/>
      <c r="B16" s="14"/>
      <c r="C16" s="14"/>
      <c r="D16" s="4"/>
      <c r="E16" s="48"/>
      <c r="F16" s="49"/>
      <c r="G16" s="49"/>
      <c r="H16" s="49"/>
      <c r="I16" s="5"/>
      <c r="J16" s="45"/>
    </row>
    <row r="17" spans="1:10" ht="11.4" customHeight="1" x14ac:dyDescent="0.25">
      <c r="A17" s="19">
        <v>6171</v>
      </c>
      <c r="B17" s="12">
        <v>5011</v>
      </c>
      <c r="C17" s="19"/>
      <c r="D17" s="12" t="s">
        <v>19</v>
      </c>
      <c r="E17" s="20">
        <v>0</v>
      </c>
      <c r="F17" s="20">
        <v>190949</v>
      </c>
      <c r="G17" s="20">
        <v>39431</v>
      </c>
      <c r="H17" s="20">
        <f>F17+G17</f>
        <v>230380</v>
      </c>
      <c r="I17" s="5"/>
      <c r="J17" s="45"/>
    </row>
    <row r="18" spans="1:10" ht="11.4" customHeight="1" x14ac:dyDescent="0.25">
      <c r="A18" s="19"/>
      <c r="B18" s="12">
        <v>5031</v>
      </c>
      <c r="C18" s="19"/>
      <c r="D18" s="12" t="s">
        <v>28</v>
      </c>
      <c r="E18" s="20">
        <v>0</v>
      </c>
      <c r="F18" s="20">
        <v>42364</v>
      </c>
      <c r="G18" s="20">
        <v>9858</v>
      </c>
      <c r="H18" s="20">
        <f t="shared" ref="H18:H19" si="3">F18+G18</f>
        <v>52222</v>
      </c>
      <c r="I18" s="5"/>
      <c r="J18" s="45"/>
    </row>
    <row r="19" spans="1:10" ht="11.4" customHeight="1" x14ac:dyDescent="0.25">
      <c r="A19" s="21"/>
      <c r="B19" s="10">
        <v>5032</v>
      </c>
      <c r="C19" s="21"/>
      <c r="D19" s="10" t="s">
        <v>29</v>
      </c>
      <c r="E19" s="22">
        <v>0</v>
      </c>
      <c r="F19" s="22">
        <v>22558</v>
      </c>
      <c r="G19" s="22">
        <v>3549</v>
      </c>
      <c r="H19" s="22">
        <f t="shared" si="3"/>
        <v>26107</v>
      </c>
      <c r="I19" s="5"/>
      <c r="J19" s="45"/>
    </row>
    <row r="20" spans="1:10" ht="11.4" customHeight="1" x14ac:dyDescent="0.25">
      <c r="A20" s="23" t="s">
        <v>13</v>
      </c>
      <c r="B20" s="23"/>
      <c r="C20" s="23"/>
      <c r="D20" s="24"/>
      <c r="E20" s="25">
        <f>SUM(E17:E19)</f>
        <v>0</v>
      </c>
      <c r="F20" s="25">
        <f>SUM(F17:F19)</f>
        <v>255871</v>
      </c>
      <c r="G20" s="31">
        <f>SUM(G17:G19)</f>
        <v>52838</v>
      </c>
      <c r="H20" s="25">
        <f>SUM(H17:H19)</f>
        <v>308709</v>
      </c>
      <c r="I20" s="5"/>
      <c r="J20" s="45"/>
    </row>
    <row r="21" spans="1:10" ht="11.4" customHeight="1" x14ac:dyDescent="0.25">
      <c r="A21" s="14"/>
      <c r="B21" s="14"/>
      <c r="C21" s="14"/>
      <c r="D21" s="4"/>
      <c r="E21" s="46"/>
      <c r="F21" s="46"/>
      <c r="G21" s="47"/>
      <c r="H21" s="46"/>
      <c r="I21" s="5"/>
      <c r="J21" s="45"/>
    </row>
    <row r="22" spans="1:10" ht="11.4" customHeight="1" x14ac:dyDescent="0.25">
      <c r="A22" s="28" t="s">
        <v>6</v>
      </c>
      <c r="B22" s="28"/>
      <c r="C22" s="28"/>
      <c r="D22" s="11"/>
      <c r="E22" s="32"/>
      <c r="F22" s="32"/>
      <c r="G22" s="31">
        <f>G20+G15</f>
        <v>46985</v>
      </c>
      <c r="H22" s="32"/>
      <c r="I22" s="5"/>
      <c r="J22" s="45"/>
    </row>
    <row r="23" spans="1:10" ht="7.8" customHeight="1" x14ac:dyDescent="0.25">
      <c r="A23" s="14"/>
      <c r="B23" s="14"/>
      <c r="C23" s="14"/>
      <c r="D23" s="4"/>
      <c r="E23" s="4"/>
      <c r="F23" s="4"/>
      <c r="G23" s="27"/>
      <c r="H23" s="14"/>
      <c r="I23" s="5"/>
      <c r="J23" s="45"/>
    </row>
    <row r="24" spans="1:10" ht="11.4" customHeight="1" x14ac:dyDescent="0.25">
      <c r="A24" s="33" t="s">
        <v>10</v>
      </c>
      <c r="B24" s="8"/>
      <c r="C24" s="8"/>
      <c r="D24" s="34">
        <f>G7</f>
        <v>46985</v>
      </c>
      <c r="E24" s="35"/>
      <c r="F24" s="7"/>
      <c r="G24" s="7"/>
      <c r="H24" s="7"/>
      <c r="I24" s="5"/>
      <c r="J24" s="45"/>
    </row>
    <row r="25" spans="1:10" ht="11.4" customHeight="1" x14ac:dyDescent="0.25">
      <c r="A25" s="36" t="s">
        <v>24</v>
      </c>
      <c r="B25" s="36"/>
      <c r="C25" s="37"/>
      <c r="D25" s="38">
        <f>G22</f>
        <v>46985</v>
      </c>
      <c r="E25" s="39"/>
      <c r="F25" s="39" t="s">
        <v>7</v>
      </c>
      <c r="G25" s="39">
        <f>D24-D25</f>
        <v>0</v>
      </c>
      <c r="H25" s="40"/>
      <c r="I25" s="5"/>
      <c r="J25" s="45"/>
    </row>
    <row r="26" spans="1:10" ht="25.2" customHeight="1" x14ac:dyDescent="0.25">
      <c r="A26" s="14"/>
      <c r="B26" s="14"/>
      <c r="C26" s="14"/>
      <c r="D26" s="4"/>
      <c r="E26" s="4"/>
      <c r="F26" s="4"/>
      <c r="G26" s="27"/>
      <c r="H26" s="14"/>
      <c r="I26" s="5"/>
      <c r="J26" s="45"/>
    </row>
    <row r="27" spans="1:10" ht="15.6" customHeight="1" x14ac:dyDescent="0.25">
      <c r="A27" s="12" t="s">
        <v>22</v>
      </c>
      <c r="B27" s="12"/>
      <c r="C27" s="41"/>
      <c r="D27" s="12"/>
      <c r="E27" s="41"/>
      <c r="F27" s="41"/>
      <c r="G27" s="41"/>
      <c r="H27" s="42"/>
      <c r="I27" s="5"/>
      <c r="J27" s="45"/>
    </row>
    <row r="28" spans="1:10" ht="12" customHeight="1" x14ac:dyDescent="0.25">
      <c r="A28" s="14" t="s">
        <v>15</v>
      </c>
      <c r="B28" s="14"/>
      <c r="C28" s="14"/>
      <c r="D28" s="4"/>
      <c r="E28" s="4"/>
      <c r="F28" s="4"/>
      <c r="G28" s="27"/>
      <c r="H28" s="14"/>
      <c r="I28" s="5"/>
      <c r="J28" s="45"/>
    </row>
    <row r="29" spans="1:10" ht="12" customHeight="1" x14ac:dyDescent="0.25">
      <c r="A29" s="50" t="s">
        <v>60</v>
      </c>
      <c r="B29" s="51"/>
      <c r="C29" s="51"/>
      <c r="D29" s="51"/>
      <c r="E29" s="43"/>
      <c r="F29" s="43"/>
      <c r="G29" s="4"/>
      <c r="H29" s="43"/>
      <c r="I29" s="5"/>
      <c r="J29" s="45"/>
    </row>
    <row r="30" spans="1:10" ht="12" customHeight="1" x14ac:dyDescent="0.25">
      <c r="A30" s="9"/>
      <c r="B30" s="43"/>
      <c r="C30" s="43"/>
      <c r="D30" s="43"/>
      <c r="E30" s="43"/>
      <c r="F30" s="43"/>
      <c r="G30" s="4"/>
      <c r="H30" s="43"/>
      <c r="I30" s="5"/>
      <c r="J30" s="45"/>
    </row>
    <row r="31" spans="1:10" ht="12" customHeight="1" x14ac:dyDescent="0.25">
      <c r="A31" s="9"/>
      <c r="B31" s="43"/>
      <c r="C31" s="43"/>
      <c r="D31" s="43"/>
      <c r="E31" s="43"/>
      <c r="F31" s="43"/>
      <c r="G31" s="4"/>
      <c r="H31" s="43"/>
      <c r="I31" s="5"/>
      <c r="J31" s="45"/>
    </row>
    <row r="32" spans="1:10" ht="12" customHeight="1" x14ac:dyDescent="0.25">
      <c r="A32" s="9"/>
      <c r="B32" s="43"/>
      <c r="C32" s="43"/>
      <c r="D32" s="43"/>
      <c r="E32" s="43"/>
      <c r="F32" s="43"/>
      <c r="G32" s="4"/>
      <c r="H32" s="43"/>
      <c r="I32" s="5"/>
      <c r="J32" s="45"/>
    </row>
    <row r="33" spans="1:10" ht="11.4" customHeight="1" x14ac:dyDescent="0.25">
      <c r="A33" s="12" t="s">
        <v>61</v>
      </c>
      <c r="B33" s="12"/>
      <c r="C33" s="12"/>
      <c r="D33" s="12"/>
      <c r="E33" s="12"/>
      <c r="F33" s="41"/>
      <c r="G33" s="42"/>
      <c r="H33" s="42"/>
      <c r="I33" s="5"/>
      <c r="J33" s="45"/>
    </row>
    <row r="34" spans="1:10" ht="11.4" customHeight="1" x14ac:dyDescent="0.25">
      <c r="A34" s="43"/>
      <c r="B34" s="43"/>
      <c r="C34" s="43"/>
      <c r="D34" s="43"/>
      <c r="E34" s="43"/>
      <c r="F34" s="43"/>
      <c r="G34" s="41"/>
      <c r="H34" s="41"/>
      <c r="I34" s="5"/>
      <c r="J34" s="45"/>
    </row>
    <row r="35" spans="1:10" ht="11.4" customHeight="1" x14ac:dyDescent="0.25">
      <c r="A35" s="43"/>
      <c r="B35" s="43"/>
      <c r="C35" s="43"/>
      <c r="D35" s="43"/>
      <c r="E35" s="43"/>
      <c r="F35" s="43"/>
      <c r="G35" s="41"/>
      <c r="H35" s="41"/>
      <c r="I35" s="5"/>
      <c r="J35" s="45"/>
    </row>
    <row r="36" spans="1:10" ht="11.4" customHeight="1" x14ac:dyDescent="0.25">
      <c r="A36" s="43"/>
      <c r="B36" s="43"/>
      <c r="C36" s="43"/>
      <c r="D36" s="43"/>
      <c r="E36" s="43"/>
      <c r="F36" s="43"/>
      <c r="G36" s="41"/>
      <c r="H36" s="41"/>
      <c r="I36" s="5"/>
      <c r="J36" s="45"/>
    </row>
    <row r="37" spans="1:10" ht="11.4" customHeight="1" x14ac:dyDescent="0.25">
      <c r="A37" s="42" t="s">
        <v>8</v>
      </c>
      <c r="B37" s="42"/>
      <c r="C37" s="43"/>
      <c r="D37" s="43"/>
      <c r="E37" s="43"/>
      <c r="F37" s="43"/>
      <c r="G37" s="43"/>
      <c r="H37" s="43"/>
      <c r="I37" s="5"/>
      <c r="J37" s="45"/>
    </row>
    <row r="38" spans="1:10" ht="11.4" customHeight="1" x14ac:dyDescent="0.25">
      <c r="A38" s="41" t="s">
        <v>9</v>
      </c>
      <c r="B38" s="41"/>
      <c r="C38" s="43"/>
      <c r="D38" s="43"/>
      <c r="E38" s="43"/>
      <c r="F38" s="43"/>
      <c r="G38" s="43"/>
      <c r="H38" s="43"/>
      <c r="I38" s="5"/>
      <c r="J38" s="45"/>
    </row>
    <row r="39" spans="1:10" ht="11.4" customHeight="1" x14ac:dyDescent="0.25">
      <c r="I39" s="5"/>
      <c r="J39" s="45"/>
    </row>
    <row r="40" spans="1:10" x14ac:dyDescent="0.25">
      <c r="I40" s="5"/>
    </row>
    <row r="41" spans="1:10" x14ac:dyDescent="0.25">
      <c r="A41" s="55"/>
      <c r="B41" s="55"/>
      <c r="C41" s="55"/>
      <c r="D41" s="55"/>
    </row>
    <row r="42" spans="1:10" x14ac:dyDescent="0.25">
      <c r="A42" s="56"/>
      <c r="B42" s="56"/>
      <c r="C42" s="56"/>
      <c r="D42" s="56"/>
    </row>
    <row r="68" spans="8:8" x14ac:dyDescent="0.25">
      <c r="H68" s="13"/>
    </row>
  </sheetData>
  <mergeCells count="2">
    <mergeCell ref="A41:D41"/>
    <mergeCell ref="A42:D42"/>
  </mergeCells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6"/>
  <sheetViews>
    <sheetView zoomScaleNormal="100" workbookViewId="0">
      <selection activeCell="J2" sqref="J2:J42"/>
    </sheetView>
  </sheetViews>
  <sheetFormatPr defaultRowHeight="13.2" x14ac:dyDescent="0.25"/>
  <cols>
    <col min="1" max="2" width="5.6640625" customWidth="1"/>
    <col min="3" max="3" width="1.21875" customWidth="1"/>
    <col min="4" max="4" width="31.6640625" customWidth="1"/>
    <col min="5" max="5" width="12.33203125" customWidth="1"/>
    <col min="6" max="6" width="12.44140625" customWidth="1"/>
    <col min="7" max="7" width="13" customWidth="1"/>
    <col min="8" max="8" width="13.6640625" customWidth="1"/>
  </cols>
  <sheetData>
    <row r="1" spans="1:10" ht="7.2" customHeight="1" x14ac:dyDescent="0.25">
      <c r="A1" s="1"/>
      <c r="B1" s="1"/>
      <c r="C1" s="1"/>
      <c r="D1" s="1"/>
      <c r="E1" s="1"/>
      <c r="F1" s="2"/>
      <c r="G1" s="2"/>
      <c r="H1" s="2"/>
    </row>
    <row r="2" spans="1:10" ht="13.8" x14ac:dyDescent="0.25">
      <c r="A2" s="3" t="s">
        <v>42</v>
      </c>
      <c r="B2" s="3"/>
      <c r="C2" s="3"/>
      <c r="D2" s="3"/>
      <c r="E2" s="4" t="s">
        <v>32</v>
      </c>
      <c r="F2" s="5"/>
      <c r="G2" s="4"/>
      <c r="H2" s="4"/>
      <c r="J2" s="45"/>
    </row>
    <row r="3" spans="1:10" ht="13.8" customHeight="1" x14ac:dyDescent="0.25">
      <c r="A3" s="14" t="s">
        <v>17</v>
      </c>
      <c r="B3" s="14"/>
      <c r="C3" s="14"/>
      <c r="D3" s="4"/>
      <c r="E3" s="4"/>
      <c r="F3" s="4"/>
      <c r="G3" s="27" t="s">
        <v>0</v>
      </c>
      <c r="H3" s="14"/>
      <c r="J3" s="45"/>
    </row>
    <row r="4" spans="1:10" ht="21" customHeight="1" x14ac:dyDescent="0.25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30</v>
      </c>
      <c r="H4" s="18" t="s">
        <v>4</v>
      </c>
      <c r="J4" s="45"/>
    </row>
    <row r="5" spans="1:10" ht="11.4" customHeight="1" x14ac:dyDescent="0.25">
      <c r="A5" s="21">
        <v>3392</v>
      </c>
      <c r="B5" s="10">
        <v>8123</v>
      </c>
      <c r="C5" s="21"/>
      <c r="D5" s="10" t="s">
        <v>43</v>
      </c>
      <c r="E5" s="22">
        <v>0</v>
      </c>
      <c r="F5" s="22">
        <v>0</v>
      </c>
      <c r="G5" s="22">
        <v>8365260</v>
      </c>
      <c r="H5" s="22">
        <f t="shared" ref="H5" si="0">F5+G5</f>
        <v>8365260</v>
      </c>
      <c r="J5" s="45"/>
    </row>
    <row r="6" spans="1:10" ht="11.4" customHeight="1" x14ac:dyDescent="0.25">
      <c r="A6" s="23" t="s">
        <v>5</v>
      </c>
      <c r="B6" s="23"/>
      <c r="C6" s="23"/>
      <c r="D6" s="24"/>
      <c r="E6" s="25">
        <f>SUM(E5:E5)</f>
        <v>0</v>
      </c>
      <c r="F6" s="25">
        <f>SUM(F5:F5)</f>
        <v>0</v>
      </c>
      <c r="G6" s="26">
        <f>SUM(G5:G5)</f>
        <v>8365260</v>
      </c>
      <c r="H6" s="25">
        <f>SUM(H5:H5)</f>
        <v>8365260</v>
      </c>
      <c r="J6" s="45"/>
    </row>
    <row r="7" spans="1:10" ht="11.4" customHeight="1" x14ac:dyDescent="0.25">
      <c r="A7" s="14"/>
      <c r="B7" s="14"/>
      <c r="C7" s="14"/>
      <c r="D7" s="4"/>
      <c r="E7" s="4"/>
      <c r="F7" s="4"/>
      <c r="G7" s="27"/>
      <c r="H7" s="14"/>
      <c r="J7" s="45"/>
    </row>
    <row r="8" spans="1:10" ht="11.4" customHeight="1" x14ac:dyDescent="0.25">
      <c r="A8" s="28" t="s">
        <v>12</v>
      </c>
      <c r="B8" s="28"/>
      <c r="C8" s="28"/>
      <c r="D8" s="11"/>
      <c r="E8" s="29" t="s">
        <v>2</v>
      </c>
      <c r="F8" s="30" t="s">
        <v>3</v>
      </c>
      <c r="G8" s="30" t="s">
        <v>30</v>
      </c>
      <c r="H8" s="30" t="s">
        <v>4</v>
      </c>
      <c r="I8" s="5"/>
      <c r="J8" s="45"/>
    </row>
    <row r="9" spans="1:10" ht="11.4" customHeight="1" x14ac:dyDescent="0.25">
      <c r="A9" s="21">
        <v>3392</v>
      </c>
      <c r="B9" s="10">
        <v>6121</v>
      </c>
      <c r="C9" s="21"/>
      <c r="D9" s="10" t="s">
        <v>44</v>
      </c>
      <c r="E9" s="22">
        <v>0</v>
      </c>
      <c r="F9" s="22">
        <v>40000</v>
      </c>
      <c r="G9" s="22">
        <v>8365260</v>
      </c>
      <c r="H9" s="22">
        <f t="shared" ref="H9" si="1">F9+G9</f>
        <v>8405260</v>
      </c>
      <c r="I9" s="5"/>
      <c r="J9" s="45"/>
    </row>
    <row r="10" spans="1:10" ht="11.4" customHeight="1" x14ac:dyDescent="0.25">
      <c r="A10" s="23" t="s">
        <v>45</v>
      </c>
      <c r="B10" s="23"/>
      <c r="C10" s="23"/>
      <c r="D10" s="24"/>
      <c r="E10" s="25">
        <f>SUM(E9:E9)</f>
        <v>0</v>
      </c>
      <c r="F10" s="25">
        <f>SUM(F9:F9)</f>
        <v>40000</v>
      </c>
      <c r="G10" s="31">
        <f>SUM(G9:G9)</f>
        <v>8365260</v>
      </c>
      <c r="H10" s="25">
        <f>SUM(H9:H9)</f>
        <v>8405260</v>
      </c>
      <c r="I10" s="5"/>
      <c r="J10" s="45"/>
    </row>
    <row r="11" spans="1:10" ht="11.4" customHeight="1" x14ac:dyDescent="0.25">
      <c r="A11" s="14"/>
      <c r="B11" s="14"/>
      <c r="C11" s="14"/>
      <c r="D11" s="4"/>
      <c r="E11" s="46"/>
      <c r="F11" s="46"/>
      <c r="G11" s="47"/>
      <c r="H11" s="46"/>
      <c r="I11" s="5"/>
      <c r="J11" s="45"/>
    </row>
    <row r="12" spans="1:10" ht="11.4" customHeight="1" x14ac:dyDescent="0.25">
      <c r="A12" s="19">
        <v>3722</v>
      </c>
      <c r="B12" s="12">
        <v>5011</v>
      </c>
      <c r="C12" s="19"/>
      <c r="D12" s="12" t="s">
        <v>51</v>
      </c>
      <c r="E12" s="20">
        <v>165000</v>
      </c>
      <c r="F12" s="20">
        <v>165000</v>
      </c>
      <c r="G12" s="20">
        <v>4000</v>
      </c>
      <c r="H12" s="20">
        <f t="shared" ref="H12:H14" si="2">F12+G12</f>
        <v>169000</v>
      </c>
      <c r="I12" s="5"/>
      <c r="J12" s="45"/>
    </row>
    <row r="13" spans="1:10" ht="11.4" customHeight="1" x14ac:dyDescent="0.25">
      <c r="A13" s="19"/>
      <c r="B13" s="12">
        <v>5031</v>
      </c>
      <c r="C13" s="19"/>
      <c r="D13" s="12" t="s">
        <v>49</v>
      </c>
      <c r="E13" s="20">
        <v>42000</v>
      </c>
      <c r="F13" s="20">
        <v>42000</v>
      </c>
      <c r="G13" s="20">
        <v>1000</v>
      </c>
      <c r="H13" s="20">
        <f t="shared" si="2"/>
        <v>43000</v>
      </c>
      <c r="I13" s="5"/>
      <c r="J13" s="45"/>
    </row>
    <row r="14" spans="1:10" ht="11.4" customHeight="1" x14ac:dyDescent="0.25">
      <c r="A14" s="21"/>
      <c r="B14" s="10">
        <v>5032</v>
      </c>
      <c r="C14" s="21"/>
      <c r="D14" s="10" t="s">
        <v>50</v>
      </c>
      <c r="E14" s="22">
        <v>15000</v>
      </c>
      <c r="F14" s="22">
        <v>15000</v>
      </c>
      <c r="G14" s="22">
        <v>500</v>
      </c>
      <c r="H14" s="22">
        <f t="shared" si="2"/>
        <v>15500</v>
      </c>
      <c r="I14" s="5"/>
      <c r="J14" s="45"/>
    </row>
    <row r="15" spans="1:10" ht="11.4" customHeight="1" x14ac:dyDescent="0.25">
      <c r="A15" s="23" t="s">
        <v>25</v>
      </c>
      <c r="B15" s="23"/>
      <c r="C15" s="23"/>
      <c r="D15" s="24"/>
      <c r="E15" s="25">
        <f>SUM(E12:E14)</f>
        <v>222000</v>
      </c>
      <c r="F15" s="25">
        <f>SUM(F12:F14)</f>
        <v>222000</v>
      </c>
      <c r="G15" s="31">
        <f>SUM(G12:G14)</f>
        <v>5500</v>
      </c>
      <c r="H15" s="25">
        <f>SUM(H12:H14)</f>
        <v>227500</v>
      </c>
      <c r="I15" s="5"/>
      <c r="J15" s="45"/>
    </row>
    <row r="16" spans="1:10" ht="11.4" customHeight="1" x14ac:dyDescent="0.25">
      <c r="A16" s="14"/>
      <c r="B16" s="14"/>
      <c r="C16" s="14"/>
      <c r="D16" s="4"/>
      <c r="E16" s="46"/>
      <c r="F16" s="46"/>
      <c r="G16" s="47"/>
      <c r="H16" s="46"/>
      <c r="I16" s="5"/>
      <c r="J16" s="45"/>
    </row>
    <row r="17" spans="1:10" ht="11.4" customHeight="1" x14ac:dyDescent="0.25">
      <c r="A17" s="19">
        <v>6112</v>
      </c>
      <c r="B17" s="12">
        <v>5019</v>
      </c>
      <c r="C17" s="19"/>
      <c r="D17" s="12" t="s">
        <v>46</v>
      </c>
      <c r="E17" s="20">
        <v>0</v>
      </c>
      <c r="F17" s="20">
        <v>0</v>
      </c>
      <c r="G17" s="20">
        <v>760</v>
      </c>
      <c r="H17" s="20">
        <f t="shared" ref="H17:H20" si="3">F17+G17</f>
        <v>760</v>
      </c>
      <c r="I17" s="5"/>
      <c r="J17" s="45"/>
    </row>
    <row r="18" spans="1:10" ht="11.4" customHeight="1" x14ac:dyDescent="0.25">
      <c r="A18" s="19"/>
      <c r="B18" s="12">
        <v>5023</v>
      </c>
      <c r="C18" s="19"/>
      <c r="D18" s="12" t="s">
        <v>48</v>
      </c>
      <c r="E18" s="20">
        <v>900000</v>
      </c>
      <c r="F18" s="20">
        <v>900000</v>
      </c>
      <c r="G18" s="20">
        <v>89000</v>
      </c>
      <c r="H18" s="20">
        <f t="shared" si="3"/>
        <v>989000</v>
      </c>
      <c r="I18" s="5"/>
      <c r="J18" s="45"/>
    </row>
    <row r="19" spans="1:10" ht="11.4" customHeight="1" x14ac:dyDescent="0.25">
      <c r="A19" s="19"/>
      <c r="B19" s="12">
        <v>5031</v>
      </c>
      <c r="C19" s="19"/>
      <c r="D19" s="12" t="s">
        <v>49</v>
      </c>
      <c r="E19" s="20">
        <v>140000</v>
      </c>
      <c r="F19" s="20">
        <v>140000</v>
      </c>
      <c r="G19" s="20">
        <v>8000</v>
      </c>
      <c r="H19" s="20">
        <f t="shared" si="3"/>
        <v>148000</v>
      </c>
      <c r="I19" s="5"/>
      <c r="J19" s="45"/>
    </row>
    <row r="20" spans="1:10" ht="11.4" customHeight="1" x14ac:dyDescent="0.25">
      <c r="A20" s="19"/>
      <c r="B20" s="12">
        <v>5032</v>
      </c>
      <c r="C20" s="19"/>
      <c r="D20" s="12" t="s">
        <v>50</v>
      </c>
      <c r="E20" s="20">
        <v>80000</v>
      </c>
      <c r="F20" s="20">
        <v>80000</v>
      </c>
      <c r="G20" s="20">
        <v>13000</v>
      </c>
      <c r="H20" s="20">
        <f t="shared" si="3"/>
        <v>93000</v>
      </c>
      <c r="I20" s="5"/>
      <c r="J20" s="45"/>
    </row>
    <row r="21" spans="1:10" ht="11.4" customHeight="1" x14ac:dyDescent="0.25">
      <c r="A21" s="19"/>
      <c r="B21" s="12">
        <v>5039</v>
      </c>
      <c r="C21" s="19"/>
      <c r="D21" s="12" t="s">
        <v>47</v>
      </c>
      <c r="E21" s="20">
        <v>0</v>
      </c>
      <c r="F21" s="20">
        <v>0</v>
      </c>
      <c r="G21" s="20">
        <v>260</v>
      </c>
      <c r="H21" s="20">
        <f t="shared" ref="H21:H22" si="4">F21+G21</f>
        <v>260</v>
      </c>
      <c r="I21" s="5"/>
      <c r="J21" s="45"/>
    </row>
    <row r="22" spans="1:10" ht="11.4" customHeight="1" x14ac:dyDescent="0.25">
      <c r="A22" s="21"/>
      <c r="B22" s="10">
        <v>5167</v>
      </c>
      <c r="C22" s="21"/>
      <c r="D22" s="10" t="s">
        <v>52</v>
      </c>
      <c r="E22" s="22">
        <v>20000</v>
      </c>
      <c r="F22" s="22">
        <v>20000</v>
      </c>
      <c r="G22" s="22">
        <v>-20000</v>
      </c>
      <c r="H22" s="22">
        <f t="shared" si="4"/>
        <v>0</v>
      </c>
      <c r="I22" s="5"/>
      <c r="J22" s="45"/>
    </row>
    <row r="23" spans="1:10" ht="11.4" customHeight="1" x14ac:dyDescent="0.25">
      <c r="A23" s="23" t="s">
        <v>16</v>
      </c>
      <c r="B23" s="23"/>
      <c r="C23" s="23"/>
      <c r="D23" s="24"/>
      <c r="E23" s="25">
        <f>SUM(E17:E22)</f>
        <v>1140000</v>
      </c>
      <c r="F23" s="25">
        <f>SUM(F17:F22)</f>
        <v>1140000</v>
      </c>
      <c r="G23" s="31">
        <f>SUM(G17:G22)</f>
        <v>91020</v>
      </c>
      <c r="H23" s="25">
        <f>SUM(H17:H22)</f>
        <v>1231020</v>
      </c>
      <c r="I23" s="5"/>
      <c r="J23" s="45"/>
    </row>
    <row r="24" spans="1:10" ht="11.4" customHeight="1" x14ac:dyDescent="0.25">
      <c r="A24" s="14"/>
      <c r="B24" s="14"/>
      <c r="C24" s="14"/>
      <c r="D24" s="4"/>
      <c r="E24" s="46"/>
      <c r="F24" s="46"/>
      <c r="G24" s="47"/>
      <c r="H24" s="46"/>
      <c r="I24" s="5"/>
      <c r="J24" s="45"/>
    </row>
    <row r="25" spans="1:10" ht="11.4" customHeight="1" x14ac:dyDescent="0.25">
      <c r="A25" s="19">
        <v>6171</v>
      </c>
      <c r="B25" s="12">
        <v>5011</v>
      </c>
      <c r="C25" s="19"/>
      <c r="D25" s="12" t="s">
        <v>51</v>
      </c>
      <c r="E25" s="20">
        <v>3600000</v>
      </c>
      <c r="F25" s="20">
        <v>3790949</v>
      </c>
      <c r="G25" s="20">
        <v>106000</v>
      </c>
      <c r="H25" s="20">
        <f t="shared" ref="H25:H27" si="5">F25+G25</f>
        <v>3896949</v>
      </c>
      <c r="I25" s="5"/>
      <c r="J25" s="45"/>
    </row>
    <row r="26" spans="1:10" ht="11.4" customHeight="1" x14ac:dyDescent="0.25">
      <c r="A26" s="19"/>
      <c r="B26" s="12">
        <v>5031</v>
      </c>
      <c r="C26" s="19"/>
      <c r="D26" s="12" t="s">
        <v>49</v>
      </c>
      <c r="E26" s="20">
        <v>900000</v>
      </c>
      <c r="F26" s="20">
        <v>947738</v>
      </c>
      <c r="G26" s="20">
        <v>26500</v>
      </c>
      <c r="H26" s="20">
        <f t="shared" si="5"/>
        <v>974238</v>
      </c>
      <c r="I26" s="5"/>
      <c r="J26" s="45"/>
    </row>
    <row r="27" spans="1:10" ht="11.4" customHeight="1" x14ac:dyDescent="0.25">
      <c r="A27" s="21"/>
      <c r="B27" s="10">
        <v>5032</v>
      </c>
      <c r="C27" s="21"/>
      <c r="D27" s="10" t="s">
        <v>50</v>
      </c>
      <c r="E27" s="22">
        <v>325000</v>
      </c>
      <c r="F27" s="22">
        <v>342184</v>
      </c>
      <c r="G27" s="22">
        <v>10000</v>
      </c>
      <c r="H27" s="22">
        <f t="shared" si="5"/>
        <v>352184</v>
      </c>
      <c r="I27" s="5"/>
      <c r="J27" s="45"/>
    </row>
    <row r="28" spans="1:10" ht="11.4" customHeight="1" x14ac:dyDescent="0.25">
      <c r="A28" s="23" t="s">
        <v>13</v>
      </c>
      <c r="B28" s="23"/>
      <c r="C28" s="23"/>
      <c r="D28" s="24"/>
      <c r="E28" s="25">
        <f>SUM(E25:E27)</f>
        <v>4825000</v>
      </c>
      <c r="F28" s="25">
        <f>SUM(F25:F27)</f>
        <v>5080871</v>
      </c>
      <c r="G28" s="31">
        <f>SUM(G25:G27)</f>
        <v>142500</v>
      </c>
      <c r="H28" s="25">
        <f>SUM(H25:H27)</f>
        <v>5223371</v>
      </c>
      <c r="I28" s="5"/>
      <c r="J28" s="45"/>
    </row>
    <row r="29" spans="1:10" ht="11.4" customHeight="1" x14ac:dyDescent="0.25">
      <c r="A29" s="14"/>
      <c r="B29" s="14"/>
      <c r="C29" s="14"/>
      <c r="D29" s="4"/>
      <c r="E29" s="46"/>
      <c r="F29" s="46"/>
      <c r="G29" s="47"/>
      <c r="H29" s="46"/>
      <c r="I29" s="5"/>
      <c r="J29" s="45"/>
    </row>
    <row r="30" spans="1:10" ht="11.4" customHeight="1" x14ac:dyDescent="0.25">
      <c r="A30" s="28" t="s">
        <v>6</v>
      </c>
      <c r="B30" s="28"/>
      <c r="C30" s="28"/>
      <c r="D30" s="11"/>
      <c r="E30" s="32"/>
      <c r="F30" s="32"/>
      <c r="G30" s="31">
        <f>G28+G23+G15+G10</f>
        <v>8604280</v>
      </c>
      <c r="H30" s="32"/>
      <c r="I30" s="5"/>
      <c r="J30" s="45"/>
    </row>
    <row r="31" spans="1:10" ht="7.8" customHeight="1" x14ac:dyDescent="0.25">
      <c r="A31" s="14"/>
      <c r="B31" s="14"/>
      <c r="C31" s="14"/>
      <c r="D31" s="4"/>
      <c r="E31" s="4"/>
      <c r="F31" s="4"/>
      <c r="G31" s="27"/>
      <c r="H31" s="14"/>
      <c r="I31" s="5"/>
      <c r="J31" s="45"/>
    </row>
    <row r="32" spans="1:10" ht="11.4" customHeight="1" x14ac:dyDescent="0.25">
      <c r="A32" s="33" t="s">
        <v>10</v>
      </c>
      <c r="B32" s="8"/>
      <c r="C32" s="8"/>
      <c r="D32" s="34">
        <f>G6</f>
        <v>8365260</v>
      </c>
      <c r="E32" s="35"/>
      <c r="F32" s="7"/>
      <c r="G32" s="7"/>
      <c r="H32" s="7"/>
      <c r="I32" s="5"/>
      <c r="J32" s="45"/>
    </row>
    <row r="33" spans="1:10" ht="11.4" customHeight="1" x14ac:dyDescent="0.25">
      <c r="A33" s="36" t="s">
        <v>24</v>
      </c>
      <c r="B33" s="36"/>
      <c r="C33" s="37"/>
      <c r="D33" s="38">
        <f>G30</f>
        <v>8604280</v>
      </c>
      <c r="E33" s="39"/>
      <c r="F33" s="39" t="s">
        <v>7</v>
      </c>
      <c r="G33" s="39">
        <f>D32-D33</f>
        <v>-239020</v>
      </c>
      <c r="H33" s="40"/>
      <c r="I33" s="5"/>
      <c r="J33" s="45"/>
    </row>
    <row r="34" spans="1:10" ht="25.2" customHeight="1" x14ac:dyDescent="0.25">
      <c r="A34" s="14"/>
      <c r="B34" s="14"/>
      <c r="C34" s="14"/>
      <c r="D34" s="4"/>
      <c r="E34" s="4"/>
      <c r="F34" s="4"/>
      <c r="G34" s="27"/>
      <c r="H34" s="14"/>
      <c r="I34" s="5"/>
      <c r="J34" s="45"/>
    </row>
    <row r="35" spans="1:10" ht="15.6" customHeight="1" x14ac:dyDescent="0.25">
      <c r="A35" s="12" t="s">
        <v>53</v>
      </c>
      <c r="B35" s="12"/>
      <c r="C35" s="41"/>
      <c r="D35" s="12"/>
      <c r="E35" s="41"/>
      <c r="F35" s="41"/>
      <c r="G35" s="41"/>
      <c r="H35" s="42"/>
      <c r="I35" s="5"/>
      <c r="J35" s="45"/>
    </row>
    <row r="36" spans="1:10" ht="12" customHeight="1" x14ac:dyDescent="0.25">
      <c r="A36" s="14" t="s">
        <v>15</v>
      </c>
      <c r="B36" s="14"/>
      <c r="C36" s="14"/>
      <c r="D36" s="4"/>
      <c r="E36" s="4"/>
      <c r="F36" s="4"/>
      <c r="G36" s="27"/>
      <c r="H36" s="14"/>
      <c r="I36" s="5"/>
      <c r="J36" s="45"/>
    </row>
    <row r="37" spans="1:10" ht="12" customHeight="1" x14ac:dyDescent="0.25">
      <c r="A37" s="50" t="s">
        <v>54</v>
      </c>
      <c r="B37" s="51"/>
      <c r="C37" s="51"/>
      <c r="D37" s="51"/>
      <c r="E37" s="43"/>
      <c r="F37" s="43"/>
      <c r="G37" s="4"/>
      <c r="H37" s="43"/>
      <c r="I37" s="5"/>
      <c r="J37" s="45"/>
    </row>
    <row r="38" spans="1:10" ht="12" customHeight="1" x14ac:dyDescent="0.25">
      <c r="A38" s="9"/>
      <c r="B38" s="43"/>
      <c r="C38" s="43"/>
      <c r="D38" s="43"/>
      <c r="E38" s="43"/>
      <c r="F38" s="43"/>
      <c r="G38" s="4"/>
      <c r="H38" s="43"/>
      <c r="I38" s="5"/>
      <c r="J38" s="45"/>
    </row>
    <row r="39" spans="1:10" ht="12" customHeight="1" x14ac:dyDescent="0.25">
      <c r="A39" s="9"/>
      <c r="B39" s="43"/>
      <c r="C39" s="43"/>
      <c r="D39" s="43"/>
      <c r="E39" s="43"/>
      <c r="F39" s="43"/>
      <c r="G39" s="4"/>
      <c r="H39" s="43"/>
      <c r="I39" s="5"/>
      <c r="J39" s="45"/>
    </row>
    <row r="40" spans="1:10" ht="12" customHeight="1" x14ac:dyDescent="0.25">
      <c r="A40" s="9"/>
      <c r="B40" s="43"/>
      <c r="C40" s="43"/>
      <c r="D40" s="43"/>
      <c r="E40" s="43"/>
      <c r="F40" s="43"/>
      <c r="G40" s="4"/>
      <c r="H40" s="43"/>
      <c r="I40" s="5"/>
      <c r="J40" s="45"/>
    </row>
    <row r="41" spans="1:10" ht="11.4" customHeight="1" x14ac:dyDescent="0.25">
      <c r="A41" s="12" t="s">
        <v>55</v>
      </c>
      <c r="B41" s="12"/>
      <c r="C41" s="12"/>
      <c r="D41" s="12"/>
      <c r="E41" s="12"/>
      <c r="F41" s="41"/>
      <c r="G41" s="42"/>
      <c r="H41" s="42"/>
      <c r="I41" s="5"/>
      <c r="J41" s="45"/>
    </row>
    <row r="42" spans="1:10" ht="11.4" customHeight="1" x14ac:dyDescent="0.25">
      <c r="A42" s="43"/>
      <c r="B42" s="43"/>
      <c r="C42" s="43"/>
      <c r="D42" s="43"/>
      <c r="E42" s="43"/>
      <c r="F42" s="43"/>
      <c r="G42" s="41"/>
      <c r="H42" s="41"/>
      <c r="I42" s="5"/>
      <c r="J42" s="45"/>
    </row>
    <row r="43" spans="1:10" ht="11.4" customHeight="1" x14ac:dyDescent="0.25">
      <c r="A43" s="43"/>
      <c r="B43" s="43"/>
      <c r="C43" s="43"/>
      <c r="D43" s="43"/>
      <c r="E43" s="43"/>
      <c r="F43" s="43"/>
      <c r="G43" s="41"/>
      <c r="H43" s="41"/>
      <c r="I43" s="5"/>
    </row>
    <row r="44" spans="1:10" ht="11.4" customHeight="1" x14ac:dyDescent="0.25">
      <c r="A44" s="43"/>
      <c r="B44" s="43"/>
      <c r="C44" s="43"/>
      <c r="D44" s="43"/>
      <c r="E44" s="43"/>
      <c r="F44" s="43"/>
      <c r="G44" s="41"/>
      <c r="H44" s="41"/>
      <c r="I44" s="5"/>
    </row>
    <row r="45" spans="1:10" ht="11.4" customHeight="1" x14ac:dyDescent="0.25">
      <c r="A45" s="42" t="s">
        <v>8</v>
      </c>
      <c r="B45" s="42"/>
      <c r="C45" s="43"/>
      <c r="D45" s="43"/>
      <c r="E45" s="43"/>
      <c r="F45" s="43"/>
      <c r="G45" s="43"/>
      <c r="H45" s="43"/>
      <c r="I45" s="5"/>
    </row>
    <row r="46" spans="1:10" ht="11.4" customHeight="1" x14ac:dyDescent="0.25">
      <c r="A46" s="41" t="s">
        <v>9</v>
      </c>
      <c r="B46" s="41"/>
      <c r="C46" s="43"/>
      <c r="D46" s="43"/>
      <c r="E46" s="43"/>
      <c r="F46" s="43"/>
      <c r="G46" s="43"/>
      <c r="H46" s="43"/>
      <c r="I46" s="5"/>
    </row>
    <row r="47" spans="1:10" ht="11.4" customHeight="1" x14ac:dyDescent="0.25">
      <c r="I47" s="5"/>
    </row>
    <row r="48" spans="1:10" x14ac:dyDescent="0.25">
      <c r="I48" s="5"/>
    </row>
    <row r="49" spans="1:4" x14ac:dyDescent="0.25">
      <c r="A49" s="55"/>
      <c r="B49" s="55"/>
      <c r="C49" s="55"/>
      <c r="D49" s="55"/>
    </row>
    <row r="50" spans="1:4" x14ac:dyDescent="0.25">
      <c r="A50" s="56"/>
      <c r="B50" s="56"/>
      <c r="C50" s="56"/>
      <c r="D50" s="56"/>
    </row>
    <row r="76" spans="8:8" x14ac:dyDescent="0.25">
      <c r="H76" s="13"/>
    </row>
  </sheetData>
  <mergeCells count="2">
    <mergeCell ref="A49:D49"/>
    <mergeCell ref="A50:D50"/>
  </mergeCells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4"/>
  <sheetViews>
    <sheetView zoomScaleNormal="100" workbookViewId="0">
      <selection activeCell="A13" sqref="A13:H14"/>
    </sheetView>
  </sheetViews>
  <sheetFormatPr defaultRowHeight="13.2" x14ac:dyDescent="0.25"/>
  <cols>
    <col min="1" max="2" width="5.6640625" customWidth="1"/>
    <col min="3" max="3" width="1.21875" customWidth="1"/>
    <col min="4" max="4" width="31.6640625" customWidth="1"/>
    <col min="5" max="5" width="12.33203125" customWidth="1"/>
    <col min="6" max="6" width="12.44140625" customWidth="1"/>
    <col min="7" max="7" width="13" customWidth="1"/>
    <col min="8" max="8" width="13.6640625" customWidth="1"/>
  </cols>
  <sheetData>
    <row r="1" spans="1:10" ht="7.2" customHeight="1" x14ac:dyDescent="0.25">
      <c r="A1" s="1"/>
      <c r="B1" s="1"/>
      <c r="C1" s="1"/>
      <c r="D1" s="1"/>
      <c r="E1" s="1"/>
      <c r="F1" s="2"/>
      <c r="G1" s="2"/>
      <c r="H1" s="2"/>
      <c r="J1" s="45"/>
    </row>
    <row r="2" spans="1:10" ht="13.8" x14ac:dyDescent="0.25">
      <c r="A2" s="3" t="s">
        <v>31</v>
      </c>
      <c r="B2" s="3"/>
      <c r="C2" s="3"/>
      <c r="D2" s="3"/>
      <c r="E2" s="4" t="s">
        <v>32</v>
      </c>
      <c r="F2" s="5"/>
      <c r="G2" s="4"/>
      <c r="H2" s="4"/>
      <c r="J2" s="45"/>
    </row>
    <row r="3" spans="1:10" ht="13.8" customHeight="1" x14ac:dyDescent="0.25">
      <c r="A3" s="14" t="s">
        <v>33</v>
      </c>
      <c r="B3" s="14"/>
      <c r="C3" s="14"/>
      <c r="D3" s="4"/>
      <c r="E3" s="4"/>
      <c r="F3" s="4"/>
      <c r="G3" s="27" t="s">
        <v>0</v>
      </c>
      <c r="H3" s="14"/>
      <c r="J3" s="45"/>
    </row>
    <row r="4" spans="1:10" ht="21" customHeight="1" x14ac:dyDescent="0.25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30</v>
      </c>
      <c r="H4" s="18" t="s">
        <v>4</v>
      </c>
      <c r="J4" s="45"/>
    </row>
    <row r="5" spans="1:10" ht="11.4" customHeight="1" x14ac:dyDescent="0.25">
      <c r="A5" s="19"/>
      <c r="B5" s="12">
        <v>4111</v>
      </c>
      <c r="C5" s="19"/>
      <c r="D5" s="12" t="s">
        <v>35</v>
      </c>
      <c r="E5" s="20">
        <v>0</v>
      </c>
      <c r="F5" s="20">
        <v>0</v>
      </c>
      <c r="G5" s="20">
        <v>24058</v>
      </c>
      <c r="H5" s="20">
        <f t="shared" ref="H5:H6" si="0">F5+G5</f>
        <v>24058</v>
      </c>
      <c r="J5" s="45"/>
    </row>
    <row r="6" spans="1:10" ht="11.4" customHeight="1" x14ac:dyDescent="0.25">
      <c r="A6" s="21"/>
      <c r="B6" s="10">
        <v>4122</v>
      </c>
      <c r="C6" s="21"/>
      <c r="D6" s="10" t="s">
        <v>34</v>
      </c>
      <c r="E6" s="22">
        <v>0</v>
      </c>
      <c r="F6" s="22">
        <v>0</v>
      </c>
      <c r="G6" s="22">
        <v>5000</v>
      </c>
      <c r="H6" s="22">
        <f t="shared" si="0"/>
        <v>5000</v>
      </c>
      <c r="J6" s="45"/>
    </row>
    <row r="7" spans="1:10" ht="11.4" customHeight="1" x14ac:dyDescent="0.25">
      <c r="A7" s="23" t="s">
        <v>5</v>
      </c>
      <c r="B7" s="23"/>
      <c r="C7" s="23"/>
      <c r="D7" s="24"/>
      <c r="E7" s="25">
        <f>SUM(E5:E6)</f>
        <v>0</v>
      </c>
      <c r="F7" s="25">
        <f>SUM(F5:F6)</f>
        <v>0</v>
      </c>
      <c r="G7" s="26">
        <f>SUM(G5:G6)</f>
        <v>29058</v>
      </c>
      <c r="H7" s="25">
        <f>SUM(H5:H6)</f>
        <v>29058</v>
      </c>
      <c r="J7" s="45"/>
    </row>
    <row r="8" spans="1:10" ht="11.4" customHeight="1" x14ac:dyDescent="0.25">
      <c r="A8" s="14"/>
      <c r="B8" s="14"/>
      <c r="C8" s="14"/>
      <c r="D8" s="4"/>
      <c r="E8" s="4"/>
      <c r="F8" s="4"/>
      <c r="G8" s="27"/>
      <c r="H8" s="14"/>
      <c r="J8" s="45"/>
    </row>
    <row r="9" spans="1:10" ht="11.4" customHeight="1" x14ac:dyDescent="0.25">
      <c r="A9" s="28" t="s">
        <v>12</v>
      </c>
      <c r="B9" s="28"/>
      <c r="C9" s="28"/>
      <c r="D9" s="11"/>
      <c r="E9" s="29" t="s">
        <v>2</v>
      </c>
      <c r="F9" s="30" t="s">
        <v>3</v>
      </c>
      <c r="G9" s="30" t="s">
        <v>30</v>
      </c>
      <c r="H9" s="30" t="s">
        <v>4</v>
      </c>
      <c r="I9" s="5"/>
      <c r="J9" s="45"/>
    </row>
    <row r="10" spans="1:10" ht="11.4" customHeight="1" x14ac:dyDescent="0.25">
      <c r="A10" s="21">
        <v>3725</v>
      </c>
      <c r="B10" s="10">
        <v>5169</v>
      </c>
      <c r="C10" s="21"/>
      <c r="D10" s="10" t="s">
        <v>36</v>
      </c>
      <c r="E10" s="22">
        <v>100000</v>
      </c>
      <c r="F10" s="22">
        <v>100000</v>
      </c>
      <c r="G10" s="22">
        <v>5000</v>
      </c>
      <c r="H10" s="22">
        <f t="shared" ref="H10" si="1">F10+G10</f>
        <v>105000</v>
      </c>
      <c r="I10" s="5"/>
      <c r="J10" s="45"/>
    </row>
    <row r="11" spans="1:10" ht="11.4" customHeight="1" x14ac:dyDescent="0.25">
      <c r="A11" s="23" t="s">
        <v>37</v>
      </c>
      <c r="B11" s="23"/>
      <c r="C11" s="23"/>
      <c r="D11" s="24"/>
      <c r="E11" s="25">
        <f>SUM(E10:E10)</f>
        <v>100000</v>
      </c>
      <c r="F11" s="25">
        <f>SUM(F10:F10)</f>
        <v>100000</v>
      </c>
      <c r="G11" s="31">
        <f>SUM(G10:G10)</f>
        <v>5000</v>
      </c>
      <c r="H11" s="25">
        <f>SUM(H10:H10)</f>
        <v>105000</v>
      </c>
      <c r="I11" s="5"/>
      <c r="J11" s="45"/>
    </row>
    <row r="12" spans="1:10" ht="11.4" customHeight="1" x14ac:dyDescent="0.25">
      <c r="A12" s="14"/>
      <c r="B12" s="14"/>
      <c r="C12" s="14"/>
      <c r="D12" s="4"/>
      <c r="E12" s="46"/>
      <c r="F12" s="46"/>
      <c r="G12" s="47"/>
      <c r="H12" s="46"/>
      <c r="I12" s="5"/>
      <c r="J12" s="45"/>
    </row>
    <row r="13" spans="1:10" ht="11.4" customHeight="1" x14ac:dyDescent="0.25">
      <c r="A13" s="21">
        <v>6114</v>
      </c>
      <c r="B13" s="10">
        <v>5021</v>
      </c>
      <c r="C13" s="21"/>
      <c r="D13" s="10" t="s">
        <v>38</v>
      </c>
      <c r="E13" s="22">
        <v>0</v>
      </c>
      <c r="F13" s="22">
        <v>0</v>
      </c>
      <c r="G13" s="22">
        <v>24058</v>
      </c>
      <c r="H13" s="22">
        <f>F13+G13</f>
        <v>24058</v>
      </c>
      <c r="I13" s="5"/>
      <c r="J13" s="45"/>
    </row>
    <row r="14" spans="1:10" ht="11.4" customHeight="1" x14ac:dyDescent="0.25">
      <c r="A14" s="23" t="s">
        <v>13</v>
      </c>
      <c r="B14" s="23"/>
      <c r="C14" s="23"/>
      <c r="D14" s="24"/>
      <c r="E14" s="25">
        <f>SUM(E13:E13)</f>
        <v>0</v>
      </c>
      <c r="F14" s="25">
        <f>SUM(F13:F13)</f>
        <v>0</v>
      </c>
      <c r="G14" s="31">
        <f>SUM(G13:G13)</f>
        <v>24058</v>
      </c>
      <c r="H14" s="25">
        <f>SUM(H13:H13)</f>
        <v>24058</v>
      </c>
      <c r="I14" s="5"/>
      <c r="J14" s="45"/>
    </row>
    <row r="15" spans="1:10" ht="11.4" customHeight="1" x14ac:dyDescent="0.25">
      <c r="A15" s="14"/>
      <c r="B15" s="14"/>
      <c r="C15" s="14"/>
      <c r="D15" s="4"/>
      <c r="E15" s="48"/>
      <c r="F15" s="49"/>
      <c r="G15" s="49"/>
      <c r="H15" s="49"/>
      <c r="I15" s="5"/>
      <c r="J15" s="45"/>
    </row>
    <row r="16" spans="1:10" s="5" customFormat="1" ht="11.4" customHeight="1" x14ac:dyDescent="0.25">
      <c r="A16" s="12"/>
      <c r="B16" s="12"/>
      <c r="C16" s="41"/>
      <c r="D16" s="12"/>
      <c r="E16" s="41"/>
      <c r="F16" s="41"/>
      <c r="G16" s="41"/>
      <c r="H16" s="42"/>
      <c r="J16" s="45"/>
    </row>
    <row r="17" spans="1:10" ht="8.4" customHeight="1" x14ac:dyDescent="0.25">
      <c r="A17" s="14"/>
      <c r="B17" s="14"/>
      <c r="C17" s="14"/>
      <c r="D17" s="4"/>
      <c r="E17" s="4"/>
      <c r="F17" s="4"/>
      <c r="G17" s="27"/>
      <c r="H17" s="14"/>
      <c r="I17" s="5"/>
      <c r="J17" s="45"/>
    </row>
    <row r="18" spans="1:10" ht="11.4" customHeight="1" x14ac:dyDescent="0.25">
      <c r="A18" s="28" t="s">
        <v>6</v>
      </c>
      <c r="B18" s="28"/>
      <c r="C18" s="28"/>
      <c r="D18" s="11"/>
      <c r="E18" s="32"/>
      <c r="F18" s="32"/>
      <c r="G18" s="31">
        <f>G14+G11</f>
        <v>29058</v>
      </c>
      <c r="H18" s="32"/>
      <c r="I18" s="5"/>
      <c r="J18" s="45"/>
    </row>
    <row r="19" spans="1:10" ht="7.8" customHeight="1" x14ac:dyDescent="0.25">
      <c r="A19" s="14"/>
      <c r="B19" s="14"/>
      <c r="C19" s="14"/>
      <c r="D19" s="4"/>
      <c r="E19" s="4"/>
      <c r="F19" s="4"/>
      <c r="G19" s="27"/>
      <c r="H19" s="14"/>
      <c r="I19" s="5"/>
      <c r="J19" s="45"/>
    </row>
    <row r="20" spans="1:10" ht="11.4" customHeight="1" x14ac:dyDescent="0.25">
      <c r="A20" s="33" t="s">
        <v>10</v>
      </c>
      <c r="B20" s="8"/>
      <c r="C20" s="8"/>
      <c r="D20" s="34">
        <f>G7</f>
        <v>29058</v>
      </c>
      <c r="E20" s="35"/>
      <c r="F20" s="7"/>
      <c r="G20" s="7"/>
      <c r="H20" s="7"/>
      <c r="I20" s="5"/>
      <c r="J20" s="45"/>
    </row>
    <row r="21" spans="1:10" ht="11.4" customHeight="1" x14ac:dyDescent="0.25">
      <c r="A21" s="36" t="s">
        <v>24</v>
      </c>
      <c r="B21" s="36"/>
      <c r="C21" s="37"/>
      <c r="D21" s="38">
        <f>G18</f>
        <v>29058</v>
      </c>
      <c r="E21" s="39"/>
      <c r="F21" s="39" t="s">
        <v>7</v>
      </c>
      <c r="G21" s="39">
        <f>D20-D21</f>
        <v>0</v>
      </c>
      <c r="H21" s="40"/>
      <c r="I21" s="5"/>
      <c r="J21" s="45"/>
    </row>
    <row r="22" spans="1:10" ht="25.2" customHeight="1" x14ac:dyDescent="0.25">
      <c r="A22" s="14"/>
      <c r="B22" s="14"/>
      <c r="C22" s="14"/>
      <c r="D22" s="4"/>
      <c r="E22" s="4"/>
      <c r="F22" s="4"/>
      <c r="G22" s="27"/>
      <c r="H22" s="14"/>
      <c r="I22" s="5"/>
      <c r="J22" s="45"/>
    </row>
    <row r="23" spans="1:10" ht="15.6" customHeight="1" x14ac:dyDescent="0.25">
      <c r="A23" s="12" t="s">
        <v>39</v>
      </c>
      <c r="B23" s="12"/>
      <c r="C23" s="41"/>
      <c r="D23" s="12"/>
      <c r="E23" s="41"/>
      <c r="F23" s="41"/>
      <c r="G23" s="41"/>
      <c r="H23" s="42"/>
      <c r="I23" s="5"/>
      <c r="J23" s="45"/>
    </row>
    <row r="24" spans="1:10" ht="12" customHeight="1" x14ac:dyDescent="0.25">
      <c r="A24" s="14" t="s">
        <v>15</v>
      </c>
      <c r="B24" s="14"/>
      <c r="C24" s="14"/>
      <c r="D24" s="4"/>
      <c r="E24" s="4"/>
      <c r="F24" s="4"/>
      <c r="G24" s="27"/>
      <c r="H24" s="14"/>
      <c r="I24" s="5"/>
      <c r="J24" s="45"/>
    </row>
    <row r="25" spans="1:10" ht="12" customHeight="1" x14ac:dyDescent="0.25">
      <c r="A25" s="50" t="s">
        <v>40</v>
      </c>
      <c r="B25" s="51"/>
      <c r="C25" s="51"/>
      <c r="D25" s="51"/>
      <c r="E25" s="43"/>
      <c r="F25" s="43"/>
      <c r="G25" s="4"/>
      <c r="H25" s="43"/>
      <c r="I25" s="5"/>
      <c r="J25" s="45"/>
    </row>
    <row r="26" spans="1:10" ht="12" customHeight="1" x14ac:dyDescent="0.25">
      <c r="A26" s="9"/>
      <c r="B26" s="43"/>
      <c r="C26" s="43"/>
      <c r="D26" s="43"/>
      <c r="E26" s="43"/>
      <c r="F26" s="43"/>
      <c r="G26" s="4"/>
      <c r="H26" s="43"/>
      <c r="I26" s="5"/>
      <c r="J26" s="45"/>
    </row>
    <row r="27" spans="1:10" ht="12" customHeight="1" x14ac:dyDescent="0.25">
      <c r="A27" s="9"/>
      <c r="B27" s="43"/>
      <c r="C27" s="43"/>
      <c r="D27" s="43"/>
      <c r="E27" s="43"/>
      <c r="F27" s="43"/>
      <c r="G27" s="4"/>
      <c r="H27" s="43"/>
      <c r="I27" s="5"/>
      <c r="J27" s="45"/>
    </row>
    <row r="28" spans="1:10" ht="12" customHeight="1" x14ac:dyDescent="0.25">
      <c r="A28" s="9"/>
      <c r="B28" s="43"/>
      <c r="C28" s="43"/>
      <c r="D28" s="43"/>
      <c r="E28" s="43"/>
      <c r="F28" s="43"/>
      <c r="G28" s="4"/>
      <c r="H28" s="43"/>
      <c r="I28" s="5"/>
      <c r="J28" s="45"/>
    </row>
    <row r="29" spans="1:10" ht="11.4" customHeight="1" x14ac:dyDescent="0.25">
      <c r="A29" s="12" t="s">
        <v>41</v>
      </c>
      <c r="B29" s="12"/>
      <c r="C29" s="12"/>
      <c r="D29" s="12"/>
      <c r="E29" s="12"/>
      <c r="F29" s="41"/>
      <c r="G29" s="42"/>
      <c r="H29" s="42"/>
      <c r="I29" s="5"/>
      <c r="J29" s="45"/>
    </row>
    <row r="30" spans="1:10" ht="11.4" customHeight="1" x14ac:dyDescent="0.25">
      <c r="A30" s="43"/>
      <c r="B30" s="43"/>
      <c r="C30" s="43"/>
      <c r="D30" s="43"/>
      <c r="E30" s="43"/>
      <c r="F30" s="43"/>
      <c r="G30" s="41"/>
      <c r="H30" s="41"/>
      <c r="I30" s="5"/>
      <c r="J30" s="45"/>
    </row>
    <row r="31" spans="1:10" ht="11.4" customHeight="1" x14ac:dyDescent="0.25">
      <c r="A31" s="43"/>
      <c r="B31" s="43"/>
      <c r="C31" s="43"/>
      <c r="D31" s="43"/>
      <c r="E31" s="43"/>
      <c r="F31" s="43"/>
      <c r="G31" s="41"/>
      <c r="H31" s="41"/>
      <c r="I31" s="5"/>
      <c r="J31" s="45"/>
    </row>
    <row r="32" spans="1:10" ht="11.4" customHeight="1" x14ac:dyDescent="0.25">
      <c r="A32" s="43"/>
      <c r="B32" s="43"/>
      <c r="C32" s="43"/>
      <c r="D32" s="43"/>
      <c r="E32" s="43"/>
      <c r="F32" s="43"/>
      <c r="G32" s="41"/>
      <c r="H32" s="41"/>
      <c r="I32" s="5"/>
      <c r="J32" s="45"/>
    </row>
    <row r="33" spans="1:10" ht="11.4" customHeight="1" x14ac:dyDescent="0.25">
      <c r="A33" s="42" t="s">
        <v>8</v>
      </c>
      <c r="B33" s="42"/>
      <c r="C33" s="43"/>
      <c r="D33" s="43"/>
      <c r="E33" s="43"/>
      <c r="F33" s="43"/>
      <c r="G33" s="43"/>
      <c r="H33" s="43"/>
      <c r="I33" s="5"/>
      <c r="J33" s="45"/>
    </row>
    <row r="34" spans="1:10" ht="11.4" customHeight="1" x14ac:dyDescent="0.25">
      <c r="A34" s="41" t="s">
        <v>9</v>
      </c>
      <c r="B34" s="41"/>
      <c r="C34" s="43"/>
      <c r="D34" s="43"/>
      <c r="E34" s="43"/>
      <c r="F34" s="43"/>
      <c r="G34" s="43"/>
      <c r="H34" s="43"/>
      <c r="I34" s="5"/>
      <c r="J34" s="45"/>
    </row>
    <row r="35" spans="1:10" ht="11.4" customHeight="1" x14ac:dyDescent="0.25">
      <c r="I35" s="5"/>
      <c r="J35" s="45"/>
    </row>
    <row r="36" spans="1:10" x14ac:dyDescent="0.25">
      <c r="I36" s="5"/>
      <c r="J36" s="45"/>
    </row>
    <row r="37" spans="1:10" x14ac:dyDescent="0.25">
      <c r="A37" s="55"/>
      <c r="B37" s="55"/>
      <c r="C37" s="55"/>
      <c r="D37" s="55"/>
      <c r="J37" s="45"/>
    </row>
    <row r="38" spans="1:10" x14ac:dyDescent="0.25">
      <c r="A38" s="56"/>
      <c r="B38" s="56"/>
      <c r="C38" s="56"/>
      <c r="D38" s="56"/>
      <c r="J38" s="45"/>
    </row>
    <row r="39" spans="1:10" x14ac:dyDescent="0.25">
      <c r="J39" s="45"/>
    </row>
    <row r="40" spans="1:10" x14ac:dyDescent="0.25">
      <c r="J40" s="45"/>
    </row>
    <row r="41" spans="1:10" x14ac:dyDescent="0.25">
      <c r="J41" s="45"/>
    </row>
    <row r="42" spans="1:10" x14ac:dyDescent="0.25">
      <c r="J42" s="45"/>
    </row>
    <row r="43" spans="1:10" x14ac:dyDescent="0.25">
      <c r="J43" s="45"/>
    </row>
    <row r="64" spans="8:8" x14ac:dyDescent="0.25">
      <c r="H64" s="13"/>
    </row>
  </sheetData>
  <mergeCells count="2">
    <mergeCell ref="A37:D37"/>
    <mergeCell ref="A38:D38"/>
  </mergeCells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selection activeCell="G29" sqref="G29"/>
    </sheetView>
  </sheetViews>
  <sheetFormatPr defaultRowHeight="13.2" x14ac:dyDescent="0.25"/>
  <cols>
    <col min="1" max="2" width="5.6640625" customWidth="1"/>
    <col min="3" max="3" width="1.21875" customWidth="1"/>
    <col min="4" max="4" width="31.6640625" customWidth="1"/>
    <col min="5" max="5" width="12.33203125" customWidth="1"/>
    <col min="6" max="6" width="12.44140625" customWidth="1"/>
    <col min="7" max="7" width="13" customWidth="1"/>
    <col min="8" max="8" width="13.6640625" customWidth="1"/>
  </cols>
  <sheetData>
    <row r="1" spans="1:10" ht="7.2" customHeight="1" x14ac:dyDescent="0.25">
      <c r="A1" s="1"/>
      <c r="B1" s="1"/>
      <c r="C1" s="1"/>
      <c r="D1" s="1"/>
      <c r="E1" s="1"/>
      <c r="F1" s="2"/>
      <c r="G1" s="2"/>
      <c r="H1" s="2"/>
      <c r="J1" s="5"/>
    </row>
    <row r="2" spans="1:10" ht="13.8" x14ac:dyDescent="0.25">
      <c r="A2" s="3" t="s">
        <v>71</v>
      </c>
      <c r="B2" s="3"/>
      <c r="C2" s="3"/>
      <c r="D2" s="3"/>
      <c r="E2" s="4" t="s">
        <v>72</v>
      </c>
      <c r="G2" s="4"/>
      <c r="H2" s="4"/>
      <c r="J2" s="5"/>
    </row>
    <row r="3" spans="1:10" ht="11.4" customHeight="1" x14ac:dyDescent="0.25">
      <c r="A3" s="14" t="s">
        <v>17</v>
      </c>
      <c r="B3" s="14"/>
      <c r="C3" s="14"/>
      <c r="D3" s="4"/>
      <c r="E3" s="4"/>
      <c r="F3" s="4"/>
      <c r="G3" s="27" t="s">
        <v>0</v>
      </c>
      <c r="H3" s="14"/>
      <c r="J3" s="5"/>
    </row>
    <row r="4" spans="1:10" x14ac:dyDescent="0.25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30</v>
      </c>
      <c r="H4" s="18" t="s">
        <v>4</v>
      </c>
      <c r="I4" s="5"/>
      <c r="J4" s="5"/>
    </row>
    <row r="5" spans="1:10" x14ac:dyDescent="0.25">
      <c r="A5" s="19"/>
      <c r="B5" s="12">
        <v>4111</v>
      </c>
      <c r="C5" s="19"/>
      <c r="D5" s="52" t="s">
        <v>70</v>
      </c>
      <c r="E5" s="20">
        <v>0</v>
      </c>
      <c r="F5" s="20">
        <v>0</v>
      </c>
      <c r="G5" s="20">
        <v>4468</v>
      </c>
      <c r="H5" s="20">
        <f>F5+G5</f>
        <v>4468</v>
      </c>
      <c r="I5" s="5"/>
      <c r="J5" s="5"/>
    </row>
    <row r="6" spans="1:10" ht="11.4" customHeight="1" x14ac:dyDescent="0.25">
      <c r="A6" s="19"/>
      <c r="B6" s="12">
        <v>4116</v>
      </c>
      <c r="C6" s="19"/>
      <c r="D6" s="12" t="s">
        <v>18</v>
      </c>
      <c r="E6" s="20">
        <v>0</v>
      </c>
      <c r="F6" s="20">
        <v>0</v>
      </c>
      <c r="G6" s="20">
        <v>115945</v>
      </c>
      <c r="H6" s="20">
        <f>F6+G6</f>
        <v>115945</v>
      </c>
      <c r="I6" s="5"/>
      <c r="J6" s="5"/>
    </row>
    <row r="7" spans="1:10" ht="11.4" customHeight="1" x14ac:dyDescent="0.25">
      <c r="A7" s="19">
        <v>6330</v>
      </c>
      <c r="B7" s="12">
        <v>4134</v>
      </c>
      <c r="C7" s="19"/>
      <c r="D7" s="12" t="s">
        <v>74</v>
      </c>
      <c r="E7" s="20">
        <v>0</v>
      </c>
      <c r="F7" s="20">
        <v>0</v>
      </c>
      <c r="G7" s="20">
        <v>6200000</v>
      </c>
      <c r="H7" s="20">
        <f>F7+G7</f>
        <v>6200000</v>
      </c>
      <c r="I7" s="5"/>
      <c r="J7" s="5"/>
    </row>
    <row r="8" spans="1:10" ht="11.4" customHeight="1" x14ac:dyDescent="0.25">
      <c r="A8" s="21"/>
      <c r="B8" s="10">
        <v>4229</v>
      </c>
      <c r="C8" s="21"/>
      <c r="D8" s="10" t="s">
        <v>83</v>
      </c>
      <c r="E8" s="22">
        <v>0</v>
      </c>
      <c r="F8" s="22">
        <v>0</v>
      </c>
      <c r="G8" s="22">
        <v>108820</v>
      </c>
      <c r="H8" s="22">
        <f>F8+G8</f>
        <v>108820</v>
      </c>
      <c r="I8" s="5"/>
      <c r="J8" s="5"/>
    </row>
    <row r="9" spans="1:10" ht="11.4" customHeight="1" x14ac:dyDescent="0.25">
      <c r="A9" s="23" t="s">
        <v>5</v>
      </c>
      <c r="B9" s="23"/>
      <c r="C9" s="23"/>
      <c r="D9" s="24"/>
      <c r="E9" s="25">
        <f>SUM(E5:E8)</f>
        <v>0</v>
      </c>
      <c r="F9" s="25">
        <f>SUM(F5:F8)</f>
        <v>0</v>
      </c>
      <c r="G9" s="26">
        <f>SUM(G5:G8)</f>
        <v>6429233</v>
      </c>
      <c r="H9" s="25">
        <f>SUM(H5:H8)</f>
        <v>6429233</v>
      </c>
      <c r="I9" s="5"/>
      <c r="J9" s="5"/>
    </row>
    <row r="10" spans="1:10" ht="11.4" customHeight="1" x14ac:dyDescent="0.25">
      <c r="A10" s="14"/>
      <c r="B10" s="14"/>
      <c r="C10" s="14"/>
      <c r="D10" s="4"/>
      <c r="E10" s="4"/>
      <c r="F10" s="4"/>
      <c r="G10" s="27"/>
      <c r="H10" s="14"/>
      <c r="I10" s="5"/>
      <c r="J10" s="5"/>
    </row>
    <row r="11" spans="1:10" ht="11.4" customHeight="1" x14ac:dyDescent="0.25">
      <c r="A11" s="28" t="s">
        <v>12</v>
      </c>
      <c r="B11" s="28"/>
      <c r="C11" s="28"/>
      <c r="D11" s="11"/>
      <c r="E11" s="29" t="s">
        <v>2</v>
      </c>
      <c r="F11" s="30" t="s">
        <v>3</v>
      </c>
      <c r="G11" s="30" t="s">
        <v>23</v>
      </c>
      <c r="H11" s="30" t="s">
        <v>4</v>
      </c>
      <c r="I11" s="5"/>
      <c r="J11" s="5"/>
    </row>
    <row r="12" spans="1:10" ht="11.4" customHeight="1" x14ac:dyDescent="0.25">
      <c r="A12" s="19">
        <v>3113</v>
      </c>
      <c r="B12" s="12">
        <v>5336</v>
      </c>
      <c r="C12" s="19"/>
      <c r="D12" s="52" t="s">
        <v>73</v>
      </c>
      <c r="E12" s="20">
        <v>0</v>
      </c>
      <c r="F12" s="20">
        <v>226608</v>
      </c>
      <c r="G12" s="20">
        <v>45000</v>
      </c>
      <c r="H12" s="20">
        <f>F12+G12</f>
        <v>271608</v>
      </c>
      <c r="I12" s="5"/>
      <c r="J12" s="5"/>
    </row>
    <row r="13" spans="1:10" ht="11.4" customHeight="1" x14ac:dyDescent="0.25">
      <c r="A13" s="21"/>
      <c r="B13" s="10">
        <v>6121</v>
      </c>
      <c r="C13" s="21"/>
      <c r="D13" s="44" t="s">
        <v>76</v>
      </c>
      <c r="E13" s="22">
        <v>0</v>
      </c>
      <c r="F13" s="22">
        <v>0</v>
      </c>
      <c r="G13" s="22">
        <v>46661</v>
      </c>
      <c r="H13" s="22">
        <f>F13+G13</f>
        <v>46661</v>
      </c>
      <c r="I13" s="5"/>
      <c r="J13" s="5"/>
    </row>
    <row r="14" spans="1:10" ht="11.4" customHeight="1" x14ac:dyDescent="0.25">
      <c r="A14" s="23" t="s">
        <v>26</v>
      </c>
      <c r="B14" s="23"/>
      <c r="C14" s="23"/>
      <c r="D14" s="24"/>
      <c r="E14" s="25">
        <f>SUM(E12:E13)</f>
        <v>0</v>
      </c>
      <c r="F14" s="25">
        <f>SUM(F12:F13)</f>
        <v>226608</v>
      </c>
      <c r="G14" s="31">
        <f>SUM(G12:G13)</f>
        <v>91661</v>
      </c>
      <c r="H14" s="25">
        <f>SUM(H12:H13)</f>
        <v>318269</v>
      </c>
      <c r="I14" s="5"/>
      <c r="J14" s="5"/>
    </row>
    <row r="15" spans="1:10" ht="11.4" customHeight="1" x14ac:dyDescent="0.25">
      <c r="A15" s="14"/>
      <c r="B15" s="14"/>
      <c r="C15" s="14"/>
      <c r="D15" s="4"/>
      <c r="E15" s="46"/>
      <c r="F15" s="46"/>
      <c r="G15" s="47"/>
      <c r="H15" s="46"/>
      <c r="I15" s="5"/>
      <c r="J15" s="5"/>
    </row>
    <row r="16" spans="1:10" ht="11.4" customHeight="1" x14ac:dyDescent="0.25">
      <c r="A16" s="19">
        <v>3392</v>
      </c>
      <c r="B16" s="12">
        <v>6121</v>
      </c>
      <c r="C16" s="19"/>
      <c r="D16" s="12" t="s">
        <v>82</v>
      </c>
      <c r="E16" s="20">
        <v>19180400</v>
      </c>
      <c r="F16" s="20">
        <v>19180400</v>
      </c>
      <c r="G16" s="20">
        <v>72600</v>
      </c>
      <c r="H16" s="20">
        <f>F16+G16</f>
        <v>19253000</v>
      </c>
      <c r="I16" s="5"/>
      <c r="J16" s="5"/>
    </row>
    <row r="17" spans="1:10" ht="11.4" customHeight="1" x14ac:dyDescent="0.25">
      <c r="A17" s="21"/>
      <c r="B17" s="10">
        <v>6122</v>
      </c>
      <c r="C17" s="21"/>
      <c r="D17" s="10" t="s">
        <v>84</v>
      </c>
      <c r="E17" s="22">
        <v>2000000</v>
      </c>
      <c r="F17" s="22">
        <v>2000000</v>
      </c>
      <c r="G17" s="22">
        <v>36220</v>
      </c>
      <c r="H17" s="22">
        <f>F17+G17</f>
        <v>2036220</v>
      </c>
      <c r="I17" s="5"/>
      <c r="J17" s="5"/>
    </row>
    <row r="18" spans="1:10" ht="11.4" customHeight="1" x14ac:dyDescent="0.25">
      <c r="A18" s="23" t="s">
        <v>14</v>
      </c>
      <c r="B18" s="23"/>
      <c r="C18" s="23"/>
      <c r="D18" s="24"/>
      <c r="E18" s="25">
        <f>SUM(E16:E17)</f>
        <v>21180400</v>
      </c>
      <c r="F18" s="25">
        <f>SUM(F16:F17)</f>
        <v>21180400</v>
      </c>
      <c r="G18" s="31">
        <f>SUM(G16:G17)</f>
        <v>108820</v>
      </c>
      <c r="H18" s="25">
        <f>SUM(H16:H17)</f>
        <v>21289220</v>
      </c>
      <c r="I18" s="5"/>
      <c r="J18" s="5"/>
    </row>
    <row r="19" spans="1:10" ht="11.4" customHeight="1" x14ac:dyDescent="0.25">
      <c r="A19" s="14"/>
      <c r="B19" s="14"/>
      <c r="C19" s="14"/>
      <c r="D19" s="4"/>
      <c r="E19" s="46"/>
      <c r="F19" s="46"/>
      <c r="G19" s="47"/>
      <c r="H19" s="46"/>
      <c r="I19" s="5"/>
      <c r="J19" s="5"/>
    </row>
    <row r="20" spans="1:10" ht="11.4" customHeight="1" x14ac:dyDescent="0.25">
      <c r="A20" s="21">
        <v>3631</v>
      </c>
      <c r="B20" s="10">
        <v>5171</v>
      </c>
      <c r="C20" s="21"/>
      <c r="D20" s="44" t="s">
        <v>77</v>
      </c>
      <c r="E20" s="22">
        <v>20000</v>
      </c>
      <c r="F20" s="22">
        <v>20000</v>
      </c>
      <c r="G20" s="22">
        <v>60000</v>
      </c>
      <c r="H20" s="22">
        <f>F20+G20</f>
        <v>80000</v>
      </c>
      <c r="I20" s="5"/>
      <c r="J20" s="5"/>
    </row>
    <row r="21" spans="1:10" ht="11.4" customHeight="1" x14ac:dyDescent="0.25">
      <c r="A21" s="23" t="s">
        <v>78</v>
      </c>
      <c r="B21" s="23"/>
      <c r="C21" s="23"/>
      <c r="D21" s="24"/>
      <c r="E21" s="25">
        <f>SUM(E20:E20)</f>
        <v>20000</v>
      </c>
      <c r="F21" s="25">
        <f>SUM(F20:F20)</f>
        <v>20000</v>
      </c>
      <c r="G21" s="31">
        <f>SUM(G20:G20)</f>
        <v>60000</v>
      </c>
      <c r="H21" s="25">
        <f>SUM(H20:H20)</f>
        <v>80000</v>
      </c>
      <c r="I21" s="5"/>
      <c r="J21" s="5"/>
    </row>
    <row r="22" spans="1:10" ht="11.4" customHeight="1" x14ac:dyDescent="0.25">
      <c r="A22" s="14"/>
      <c r="B22" s="14"/>
      <c r="C22" s="14"/>
      <c r="D22" s="4"/>
      <c r="E22" s="4"/>
      <c r="F22" s="4"/>
      <c r="G22" s="27"/>
      <c r="H22" s="14"/>
      <c r="I22" s="5"/>
      <c r="J22" s="5"/>
    </row>
    <row r="23" spans="1:10" ht="11.4" customHeight="1" x14ac:dyDescent="0.25">
      <c r="A23" s="19">
        <v>6171</v>
      </c>
      <c r="B23" s="12">
        <v>5011</v>
      </c>
      <c r="C23" s="19"/>
      <c r="D23" s="12" t="s">
        <v>19</v>
      </c>
      <c r="E23" s="20">
        <v>0</v>
      </c>
      <c r="F23" s="20">
        <v>0</v>
      </c>
      <c r="G23" s="20">
        <v>86526</v>
      </c>
      <c r="H23" s="20">
        <f>F23+G23</f>
        <v>86526</v>
      </c>
      <c r="I23" s="5"/>
      <c r="J23" s="5"/>
    </row>
    <row r="24" spans="1:10" ht="11.4" customHeight="1" x14ac:dyDescent="0.25">
      <c r="A24" s="19"/>
      <c r="B24" s="12">
        <v>5031</v>
      </c>
      <c r="C24" s="19"/>
      <c r="D24" s="12" t="s">
        <v>20</v>
      </c>
      <c r="E24" s="20">
        <v>0</v>
      </c>
      <c r="F24" s="20">
        <v>0</v>
      </c>
      <c r="G24" s="20">
        <v>21632</v>
      </c>
      <c r="H24" s="20">
        <f t="shared" ref="H24:H25" si="0">F24+G24</f>
        <v>21632</v>
      </c>
      <c r="I24" s="5"/>
      <c r="J24" s="5"/>
    </row>
    <row r="25" spans="1:10" ht="11.4" customHeight="1" x14ac:dyDescent="0.25">
      <c r="A25" s="21"/>
      <c r="B25" s="10">
        <v>5032</v>
      </c>
      <c r="C25" s="21"/>
      <c r="D25" s="10" t="s">
        <v>21</v>
      </c>
      <c r="E25" s="22">
        <v>0</v>
      </c>
      <c r="F25" s="22">
        <v>0</v>
      </c>
      <c r="G25" s="22">
        <v>7787</v>
      </c>
      <c r="H25" s="22">
        <f t="shared" si="0"/>
        <v>7787</v>
      </c>
      <c r="I25" s="5"/>
      <c r="J25" s="5"/>
    </row>
    <row r="26" spans="1:10" ht="11.4" customHeight="1" x14ac:dyDescent="0.25">
      <c r="A26" s="23" t="s">
        <v>13</v>
      </c>
      <c r="B26" s="23"/>
      <c r="C26" s="23"/>
      <c r="D26" s="24"/>
      <c r="E26" s="25">
        <f>SUM(E23:E25)</f>
        <v>0</v>
      </c>
      <c r="F26" s="25">
        <f>SUM(F23:F25)</f>
        <v>0</v>
      </c>
      <c r="G26" s="31">
        <f>SUM(G23:G25)</f>
        <v>115945</v>
      </c>
      <c r="H26" s="25">
        <f>SUM(H23:H25)</f>
        <v>115945</v>
      </c>
      <c r="I26" s="5"/>
      <c r="J26" s="5"/>
    </row>
    <row r="27" spans="1:10" ht="11.4" customHeight="1" x14ac:dyDescent="0.25">
      <c r="A27" s="14"/>
      <c r="B27" s="14"/>
      <c r="C27" s="14"/>
      <c r="D27" s="4"/>
      <c r="E27" s="46"/>
      <c r="F27" s="46"/>
      <c r="G27" s="47"/>
      <c r="H27" s="46"/>
      <c r="I27" s="5"/>
      <c r="J27" s="5"/>
    </row>
    <row r="28" spans="1:10" ht="11.4" customHeight="1" x14ac:dyDescent="0.25">
      <c r="A28" s="21">
        <v>6330</v>
      </c>
      <c r="B28" s="10">
        <v>5345</v>
      </c>
      <c r="C28" s="21"/>
      <c r="D28" s="44" t="s">
        <v>27</v>
      </c>
      <c r="E28" s="22">
        <v>0</v>
      </c>
      <c r="F28" s="22">
        <v>0</v>
      </c>
      <c r="G28" s="22">
        <v>6200000</v>
      </c>
      <c r="H28" s="22">
        <f>F28+G28</f>
        <v>6200000</v>
      </c>
      <c r="I28" s="5"/>
      <c r="J28" s="5"/>
    </row>
    <row r="29" spans="1:10" ht="11.4" customHeight="1" x14ac:dyDescent="0.25">
      <c r="A29" s="23" t="s">
        <v>75</v>
      </c>
      <c r="B29" s="23"/>
      <c r="C29" s="23"/>
      <c r="D29" s="24"/>
      <c r="E29" s="25">
        <f>SUM(E28:E28)</f>
        <v>0</v>
      </c>
      <c r="F29" s="25">
        <f>SUM(F28:F28)</f>
        <v>0</v>
      </c>
      <c r="G29" s="31">
        <f>SUM(G28:G28)</f>
        <v>6200000</v>
      </c>
      <c r="H29" s="25">
        <f>SUM(H28:H28)</f>
        <v>6200000</v>
      </c>
      <c r="I29" s="5"/>
      <c r="J29" s="5"/>
    </row>
    <row r="30" spans="1:10" ht="11.4" customHeight="1" x14ac:dyDescent="0.25">
      <c r="A30" s="14"/>
      <c r="B30" s="14"/>
      <c r="C30" s="14"/>
      <c r="D30" s="4"/>
      <c r="E30" s="46"/>
      <c r="F30" s="46"/>
      <c r="G30" s="47"/>
      <c r="H30" s="46"/>
      <c r="I30" s="5"/>
      <c r="J30" s="5"/>
    </row>
    <row r="31" spans="1:10" ht="11.4" customHeight="1" x14ac:dyDescent="0.25">
      <c r="A31" s="14"/>
      <c r="B31" s="14"/>
      <c r="C31" s="14"/>
      <c r="D31" s="4"/>
      <c r="E31" s="4"/>
      <c r="F31" s="4"/>
      <c r="G31" s="27"/>
      <c r="H31" s="14"/>
      <c r="I31" s="5"/>
      <c r="J31" s="5"/>
    </row>
    <row r="32" spans="1:10" ht="11.4" customHeight="1" x14ac:dyDescent="0.25">
      <c r="A32" s="28" t="s">
        <v>6</v>
      </c>
      <c r="B32" s="28"/>
      <c r="C32" s="28"/>
      <c r="D32" s="11"/>
      <c r="E32" s="30"/>
      <c r="F32" s="30"/>
      <c r="G32" s="53">
        <f>G14+G18+G21+G26+G29</f>
        <v>6576426</v>
      </c>
      <c r="H32" s="30"/>
      <c r="I32" s="5"/>
      <c r="J32" s="5"/>
    </row>
    <row r="33" spans="1:10" ht="7.8" customHeight="1" x14ac:dyDescent="0.25">
      <c r="A33" s="14"/>
      <c r="B33" s="14"/>
      <c r="C33" s="14"/>
      <c r="D33" s="4"/>
      <c r="E33" s="4"/>
      <c r="F33" s="4"/>
      <c r="G33" s="27" t="s">
        <v>15</v>
      </c>
      <c r="H33" s="14"/>
      <c r="I33" s="5"/>
      <c r="J33" s="5"/>
    </row>
    <row r="34" spans="1:10" ht="11.4" customHeight="1" x14ac:dyDescent="0.25">
      <c r="A34" s="33" t="s">
        <v>10</v>
      </c>
      <c r="B34" s="8"/>
      <c r="C34" s="8"/>
      <c r="D34" s="34">
        <f>G9</f>
        <v>6429233</v>
      </c>
      <c r="E34" s="35"/>
      <c r="F34" s="7"/>
      <c r="G34" s="7"/>
      <c r="H34" s="7"/>
      <c r="I34" s="5"/>
      <c r="J34" s="5"/>
    </row>
    <row r="35" spans="1:10" ht="11.4" customHeight="1" x14ac:dyDescent="0.25">
      <c r="A35" s="36" t="s">
        <v>11</v>
      </c>
      <c r="B35" s="36"/>
      <c r="C35" s="37"/>
      <c r="D35" s="38">
        <f>G32</f>
        <v>6576426</v>
      </c>
      <c r="E35" s="39"/>
      <c r="F35" s="39" t="s">
        <v>7</v>
      </c>
      <c r="G35" s="39">
        <f>D34-D35</f>
        <v>-147193</v>
      </c>
      <c r="H35" s="40"/>
      <c r="I35" s="5"/>
      <c r="J35" s="5"/>
    </row>
    <row r="36" spans="1:10" ht="7.2" customHeight="1" x14ac:dyDescent="0.25">
      <c r="A36" s="14"/>
      <c r="B36" s="14"/>
      <c r="C36" s="14"/>
      <c r="D36" s="4"/>
      <c r="E36" s="4"/>
      <c r="F36" s="4"/>
      <c r="G36" s="27"/>
      <c r="H36" s="14"/>
      <c r="I36" s="5"/>
      <c r="J36" s="5"/>
    </row>
    <row r="37" spans="1:10" ht="11.4" customHeight="1" x14ac:dyDescent="0.25">
      <c r="A37" s="12" t="s">
        <v>79</v>
      </c>
      <c r="B37" s="12"/>
      <c r="C37" s="41"/>
      <c r="D37" s="12"/>
      <c r="E37" s="41"/>
      <c r="F37" s="41"/>
      <c r="G37" s="41"/>
      <c r="H37" s="42"/>
      <c r="I37" s="5"/>
      <c r="J37" s="5"/>
    </row>
    <row r="38" spans="1:10" ht="10.199999999999999" customHeight="1" x14ac:dyDescent="0.25">
      <c r="A38" s="14" t="s">
        <v>15</v>
      </c>
      <c r="B38" s="14"/>
      <c r="C38" s="14"/>
      <c r="D38" s="4"/>
      <c r="E38" s="4"/>
      <c r="F38" s="4"/>
      <c r="G38" s="27"/>
      <c r="H38" s="14"/>
      <c r="I38" s="5"/>
      <c r="J38" s="5"/>
    </row>
    <row r="39" spans="1:10" ht="12" customHeight="1" x14ac:dyDescent="0.25">
      <c r="A39" s="6" t="s">
        <v>81</v>
      </c>
      <c r="B39" s="6"/>
      <c r="C39" s="6"/>
      <c r="D39" s="6"/>
      <c r="E39" s="43"/>
      <c r="F39" s="43"/>
      <c r="G39" s="4"/>
      <c r="H39" s="43"/>
      <c r="I39" s="5"/>
      <c r="J39" s="5"/>
    </row>
    <row r="40" spans="1:10" ht="12" customHeight="1" x14ac:dyDescent="0.25">
      <c r="A40" s="54"/>
      <c r="B40" s="54"/>
      <c r="C40" s="54"/>
      <c r="D40" s="54"/>
      <c r="E40" s="43"/>
      <c r="F40" s="43"/>
      <c r="G40" s="4"/>
      <c r="H40" s="43"/>
      <c r="I40" s="5"/>
      <c r="J40" s="5"/>
    </row>
    <row r="41" spans="1:10" ht="12" customHeight="1" x14ac:dyDescent="0.25">
      <c r="A41" s="54"/>
      <c r="B41" s="54"/>
      <c r="C41" s="54"/>
      <c r="D41" s="54"/>
      <c r="E41" s="43"/>
      <c r="F41" s="43"/>
      <c r="G41" s="4"/>
      <c r="H41" s="43"/>
      <c r="I41" s="5"/>
      <c r="J41" s="5"/>
    </row>
    <row r="42" spans="1:10" ht="11.4" customHeight="1" x14ac:dyDescent="0.25">
      <c r="A42" s="12" t="s">
        <v>80</v>
      </c>
      <c r="B42" s="12"/>
      <c r="C42" s="12"/>
      <c r="D42" s="12"/>
      <c r="E42" s="12"/>
      <c r="F42" s="41"/>
      <c r="G42" s="42"/>
      <c r="H42" s="42"/>
      <c r="I42" s="5"/>
      <c r="J42" s="5"/>
    </row>
    <row r="43" spans="1:10" ht="11.4" customHeight="1" x14ac:dyDescent="0.25">
      <c r="A43" s="43"/>
      <c r="B43" s="43"/>
      <c r="C43" s="43"/>
      <c r="D43" s="43"/>
      <c r="E43" s="43"/>
      <c r="F43" s="43"/>
      <c r="G43" s="41"/>
      <c r="H43" s="41"/>
      <c r="I43" s="5"/>
      <c r="J43" s="5"/>
    </row>
    <row r="44" spans="1:10" ht="11.4" customHeight="1" x14ac:dyDescent="0.25">
      <c r="A44" s="43"/>
      <c r="B44" s="43"/>
      <c r="C44" s="43"/>
      <c r="D44" s="43"/>
      <c r="E44" s="43"/>
      <c r="F44" s="43"/>
      <c r="G44" s="41"/>
      <c r="H44" s="41"/>
      <c r="I44" s="5"/>
      <c r="J44" s="5"/>
    </row>
    <row r="45" spans="1:10" ht="11.4" customHeight="1" x14ac:dyDescent="0.25">
      <c r="A45" s="43"/>
      <c r="B45" s="43"/>
      <c r="C45" s="43"/>
      <c r="D45" s="43"/>
      <c r="E45" s="43"/>
      <c r="F45" s="43"/>
      <c r="G45" s="41"/>
      <c r="H45" s="41"/>
      <c r="I45" s="5"/>
      <c r="J45" s="5"/>
    </row>
    <row r="46" spans="1:10" ht="11.4" customHeight="1" x14ac:dyDescent="0.25">
      <c r="A46" s="43"/>
      <c r="B46" s="43"/>
      <c r="C46" s="43"/>
      <c r="D46" s="43"/>
      <c r="E46" s="43"/>
      <c r="F46" s="43"/>
      <c r="G46" s="41"/>
      <c r="H46" s="41"/>
      <c r="I46" s="5"/>
      <c r="J46" s="5"/>
    </row>
    <row r="47" spans="1:10" ht="11.4" customHeight="1" x14ac:dyDescent="0.25">
      <c r="A47" s="43"/>
      <c r="B47" s="43"/>
      <c r="C47" s="43"/>
      <c r="D47" s="43"/>
      <c r="E47" s="43"/>
      <c r="F47" s="43"/>
      <c r="G47" s="41"/>
      <c r="H47" s="41"/>
      <c r="I47" s="5"/>
      <c r="J47" s="5"/>
    </row>
    <row r="48" spans="1:10" ht="11.4" customHeight="1" x14ac:dyDescent="0.25">
      <c r="A48" s="43"/>
      <c r="B48" s="43"/>
      <c r="C48" s="43"/>
      <c r="D48" s="43"/>
      <c r="E48" s="43"/>
      <c r="F48" s="43"/>
      <c r="G48" s="41"/>
      <c r="H48" s="41"/>
      <c r="I48" s="5"/>
      <c r="J48" s="5"/>
    </row>
    <row r="49" spans="1:10" ht="11.4" customHeight="1" x14ac:dyDescent="0.25">
      <c r="A49" s="42" t="s">
        <v>8</v>
      </c>
      <c r="B49" s="42"/>
      <c r="C49" s="43"/>
      <c r="D49" s="43"/>
      <c r="E49" s="43"/>
      <c r="F49" s="43"/>
      <c r="G49" s="43"/>
      <c r="H49" s="43"/>
      <c r="I49" s="5"/>
      <c r="J49" s="5"/>
    </row>
    <row r="50" spans="1:10" ht="11.4" customHeight="1" x14ac:dyDescent="0.25">
      <c r="A50" s="41" t="s">
        <v>9</v>
      </c>
      <c r="B50" s="41"/>
      <c r="C50" s="43"/>
      <c r="D50" s="43"/>
      <c r="E50" s="43"/>
      <c r="F50" s="43"/>
      <c r="G50" s="43"/>
      <c r="H50" s="43"/>
      <c r="I50" s="5"/>
      <c r="J50" s="5"/>
    </row>
    <row r="51" spans="1:10" ht="11.4" customHeight="1" x14ac:dyDescent="0.25">
      <c r="I51" s="5"/>
      <c r="J51" s="5"/>
    </row>
    <row r="52" spans="1:10" x14ac:dyDescent="0.25">
      <c r="I52" s="5"/>
      <c r="J52" s="5"/>
    </row>
    <row r="53" spans="1:10" x14ac:dyDescent="0.25">
      <c r="J53" s="5"/>
    </row>
    <row r="54" spans="1:10" x14ac:dyDescent="0.25">
      <c r="J54" s="5"/>
    </row>
    <row r="55" spans="1:10" x14ac:dyDescent="0.25">
      <c r="J55" s="5"/>
    </row>
    <row r="56" spans="1:10" x14ac:dyDescent="0.25">
      <c r="J56" s="5"/>
    </row>
    <row r="57" spans="1:10" x14ac:dyDescent="0.25">
      <c r="E57" t="s">
        <v>69</v>
      </c>
    </row>
    <row r="80" spans="8:8" x14ac:dyDescent="0.25">
      <c r="H80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13_2017  </vt:lpstr>
      <vt:lpstr>12_2017 </vt:lpstr>
      <vt:lpstr>11_2017  </vt:lpstr>
      <vt:lpstr>2_2018 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Miroslava Löwová</cp:lastModifiedBy>
  <cp:lastPrinted>2018-05-11T11:00:20Z</cp:lastPrinted>
  <dcterms:created xsi:type="dcterms:W3CDTF">2013-03-12T11:58:35Z</dcterms:created>
  <dcterms:modified xsi:type="dcterms:W3CDTF">2018-05-11T11:17:52Z</dcterms:modified>
</cp:coreProperties>
</file>