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tka\Desktop\"/>
    </mc:Choice>
  </mc:AlternateContent>
  <bookViews>
    <workbookView xWindow="0" yWindow="0" windowWidth="24000" windowHeight="9195"/>
  </bookViews>
  <sheets>
    <sheet name="6_2018  " sheetId="54" r:id="rId1"/>
  </sheets>
  <calcPr calcId="162913"/>
</workbook>
</file>

<file path=xl/calcChain.xml><?xml version="1.0" encoding="utf-8"?>
<calcChain xmlns="http://schemas.openxmlformats.org/spreadsheetml/2006/main">
  <c r="H20" i="54" l="1"/>
  <c r="E68" i="54" l="1"/>
  <c r="F68" i="54"/>
  <c r="G68" i="54"/>
  <c r="G65" i="54"/>
  <c r="F65" i="54"/>
  <c r="E65" i="54"/>
  <c r="H64" i="54"/>
  <c r="H65" i="54" s="1"/>
  <c r="E62" i="54"/>
  <c r="F62" i="54"/>
  <c r="G62" i="54"/>
  <c r="E59" i="54"/>
  <c r="F59" i="54"/>
  <c r="G59" i="54"/>
  <c r="E50" i="54"/>
  <c r="F50" i="54"/>
  <c r="G50" i="54"/>
  <c r="E46" i="54"/>
  <c r="F46" i="54"/>
  <c r="G46" i="54"/>
  <c r="H44" i="54"/>
  <c r="E41" i="54"/>
  <c r="F41" i="54"/>
  <c r="G41" i="54"/>
  <c r="H39" i="54"/>
  <c r="E36" i="54"/>
  <c r="F36" i="54"/>
  <c r="G36" i="54"/>
  <c r="H34" i="54"/>
  <c r="H33" i="54"/>
  <c r="E31" i="54"/>
  <c r="F31" i="54"/>
  <c r="G31" i="54"/>
  <c r="H29" i="54"/>
  <c r="H28" i="54"/>
  <c r="H27" i="54"/>
  <c r="E24" i="54"/>
  <c r="F24" i="54"/>
  <c r="G24" i="54"/>
  <c r="E7" i="54"/>
  <c r="F7" i="54"/>
  <c r="G7" i="54"/>
  <c r="D73" i="54" s="1"/>
  <c r="H67" i="54"/>
  <c r="H68" i="54" s="1"/>
  <c r="H61" i="54"/>
  <c r="H62" i="54" s="1"/>
  <c r="H58" i="54"/>
  <c r="H57" i="54"/>
  <c r="H56" i="54"/>
  <c r="H55" i="54"/>
  <c r="H54" i="54"/>
  <c r="H53" i="54"/>
  <c r="H52" i="54"/>
  <c r="H49" i="54"/>
  <c r="H48" i="54"/>
  <c r="H45" i="54"/>
  <c r="H43" i="54"/>
  <c r="H40" i="54"/>
  <c r="H38" i="54"/>
  <c r="H35" i="54"/>
  <c r="H30" i="54"/>
  <c r="H26" i="54"/>
  <c r="H23" i="54"/>
  <c r="H22" i="54"/>
  <c r="H21" i="54"/>
  <c r="H19" i="54"/>
  <c r="H18" i="54"/>
  <c r="G16" i="54"/>
  <c r="F16" i="54"/>
  <c r="E16" i="54"/>
  <c r="H15" i="54"/>
  <c r="H14" i="54"/>
  <c r="G12" i="54"/>
  <c r="F12" i="54"/>
  <c r="E12" i="54"/>
  <c r="H11" i="54"/>
  <c r="H10" i="54"/>
  <c r="H6" i="54"/>
  <c r="H5" i="54"/>
  <c r="H41" i="54" l="1"/>
  <c r="H46" i="54"/>
  <c r="G70" i="54"/>
  <c r="D74" i="54" s="1"/>
  <c r="G74" i="54" s="1"/>
  <c r="H50" i="54"/>
  <c r="H59" i="54"/>
  <c r="H31" i="54"/>
  <c r="H36" i="54"/>
  <c r="H24" i="54"/>
  <c r="H7" i="54"/>
  <c r="H16" i="54"/>
  <c r="H12" i="54"/>
</calcChain>
</file>

<file path=xl/sharedStrings.xml><?xml version="1.0" encoding="utf-8"?>
<sst xmlns="http://schemas.openxmlformats.org/spreadsheetml/2006/main" count="77" uniqueCount="68">
  <si>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</si>
  <si>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</si>
  <si>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</si>
  <si>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</si>
  <si>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</si>
  <si>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</si>
  <si>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</si>
  <si>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</si>
  <si>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</si>
  <si>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starosta obce</t>
  </si>
  <si>
    <t>Příjmy</t>
  </si>
  <si>
    <t>Výdaje</t>
  </si>
  <si>
    <t>VÝDAJE</t>
  </si>
  <si>
    <t>Správa celkem</t>
  </si>
  <si>
    <t xml:space="preserve"> </t>
  </si>
  <si>
    <t>služby</t>
  </si>
  <si>
    <t>dotace z ÚP</t>
  </si>
  <si>
    <t>čerpání dotace ÚP - hrubá mzda</t>
  </si>
  <si>
    <t>čerpání dotace ÚP - SP</t>
  </si>
  <si>
    <t>čerpání dotace ÚP - ZP</t>
  </si>
  <si>
    <t>ZŠ celkem</t>
  </si>
  <si>
    <t xml:space="preserve">změna </t>
  </si>
  <si>
    <t>Zájmová činnost v kultuře celkem</t>
  </si>
  <si>
    <t>BH celkem</t>
  </si>
  <si>
    <t>Šedě podbarvené buňky = opakující se položky - nevstupují do součtových řádků.</t>
  </si>
  <si>
    <t>pohoštění(MDD,pouť,ost.kult.akce)-z pol.5169</t>
  </si>
  <si>
    <t>Sběr a svoz komunálních odpadů celkem</t>
  </si>
  <si>
    <t>materiál-přesun na pol. 5169</t>
  </si>
  <si>
    <t>ZO celkem</t>
  </si>
  <si>
    <t>Finanční operace celkem</t>
  </si>
  <si>
    <t xml:space="preserve">ROZPOČTOVÉ OPATŘENÍ č. 6/2018                       </t>
  </si>
  <si>
    <t xml:space="preserve">                 (příloha č.1 k usnesení č. 34/1/2018  z VZO/1/2018, 10.12.2018)</t>
  </si>
  <si>
    <t>schv.usn.č. 34/1/2018-kompetence starosty</t>
  </si>
  <si>
    <t>převody SF a mezi účty obce</t>
  </si>
  <si>
    <t>Ost. komunikace celkem</t>
  </si>
  <si>
    <t>služby-přesun na pol. 5171</t>
  </si>
  <si>
    <t>opravy a údržba</t>
  </si>
  <si>
    <t>telefon-alarm ŠD-přesun z pol. 5171</t>
  </si>
  <si>
    <t>opravy - přesun na pol. 5162</t>
  </si>
  <si>
    <t>DDHM-kom.centrum-přesun na pol. 5139 a 6122</t>
  </si>
  <si>
    <t>materiál</t>
  </si>
  <si>
    <t>služby-přesun na pol. 5175 a 5194</t>
  </si>
  <si>
    <t>dary-z pol. 5169</t>
  </si>
  <si>
    <t>plyn-přesun na pol. 5171</t>
  </si>
  <si>
    <t>služby-přesun z pol. 5139</t>
  </si>
  <si>
    <t>opravy-přesun z pol. 5153 a 6121</t>
  </si>
  <si>
    <t>budovy-přesun na pol. 5171-opravy</t>
  </si>
  <si>
    <t>Veřejné osvětlení celkem</t>
  </si>
  <si>
    <t>materiál-přesun na pol. 5171</t>
  </si>
  <si>
    <t>PHM-přesun z pol. 5171</t>
  </si>
  <si>
    <t>služby- přesum z pol. 5171</t>
  </si>
  <si>
    <t>opravy-přesun na pol. 5156 a 5169</t>
  </si>
  <si>
    <t>PO-dobrovolná část celkem</t>
  </si>
  <si>
    <t>oděv, obuv - přesun na pol. 5171</t>
  </si>
  <si>
    <t>DHDM-přesun na pol. 5171</t>
  </si>
  <si>
    <t>oprava AVIE</t>
  </si>
  <si>
    <t>pohoštění-přesun z 5499</t>
  </si>
  <si>
    <t>stravné ZO - přesun na pol. 5175</t>
  </si>
  <si>
    <t>knihy, tisk-přesun na pol. 5139</t>
  </si>
  <si>
    <t>školení-přesun na pol. 5169</t>
  </si>
  <si>
    <t>poplatky bance-navýšení z par. 6320</t>
  </si>
  <si>
    <t>přesun na par. 6310</t>
  </si>
  <si>
    <t>pojištění celkem</t>
  </si>
  <si>
    <t>Převody vlastním rozpočtovým účtům celkem</t>
  </si>
  <si>
    <t>Tímto rozpočtovým opatřením nedošlo ke změně salda rozpočtu.</t>
  </si>
  <si>
    <t>Stav účtů k 31.12.2018: 34.386.054,49 Kč.</t>
  </si>
  <si>
    <t>V Lomnici, 28.1.2019</t>
  </si>
  <si>
    <t>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</si>
</sst>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" fontId="4" fillId="0" borderId="0" xfId="0" applyNumberFormat="1" applyFont="1" applyFill="1"/>
    <xf numFmtId="0" fontId="4" fillId="8" borderId="0" xfId="0" applyFont="1" applyFill="1"/>
    <xf numFmtId="4" fontId="7" fillId="7" borderId="0" xfId="0" applyNumberFormat="1" applyFont="1" applyFill="1" applyAlignment="1">
      <alignment horizontal="right"/>
    </xf>
    <xf numFmtId="0" fontId="7" fillId="8" borderId="0" xfId="0" applyFont="1" applyFill="1"/>
    <xf numFmtId="4" fontId="4" fillId="8" borderId="0" xfId="0" applyNumberFormat="1" applyFont="1" applyFill="1" applyBorder="1" applyAlignment="1">
      <alignment horizontal="right"/>
    </xf>
    <xf numFmtId="8" fontId="4" fillId="0" borderId="0" xfId="0" applyNumberFormat="1" applyFont="1" applyFill="1" applyBorder="1"/>
    <xf numFmtId="0" fontId="4" fillId="6" borderId="0" xfId="0" applyFont="1" applyFill="1" applyAlignment="1">
      <alignment horizontal="left"/>
    </xf>
    <xf numFmtId="4" fontId="4" fillId="8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7" borderId="0" xfId="0" applyNumberFormat="1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5" fillId="9" borderId="0" xfId="0" applyFont="1" applyFill="1"/>
    <xf numFmtId="0" fontId="5" fillId="9" borderId="0" xfId="0" applyFont="1" applyFill="1" applyAlignment="1">
      <alignment horizontal="right"/>
    </xf>
    <xf numFmtId="4" fontId="0" fillId="0" borderId="0" xfId="0" applyNumberFormat="1"/>
    <xf numFmtId="0" fontId="4" fillId="0" borderId="1" xfId="0" applyFont="1" applyBorder="1"/>
    <xf numFmtId="4" fontId="1" fillId="0" borderId="0" xfId="0" applyNumberFormat="1" applyFont="1" applyFill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/>
    <xf numFmtId="4" fontId="8" fillId="0" borderId="0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zoomScaleNormal="100" workbookViewId="0">
      <selection activeCell="B87" sqref="B87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  <col min="10" max="13" width="12.7109375" bestFit="1" customWidth="1"/>
    <col min="14" max="14" width="11" bestFit="1" customWidth="1"/>
  </cols>
  <sheetData>
    <row r="1" spans="1:10" ht="7.15" customHeight="1" x14ac:dyDescent="0.2">
      <c r="A1" s="1"/>
      <c r="B1" s="1"/>
      <c r="C1" s="1"/>
      <c r="D1" s="1"/>
      <c r="E1" s="1"/>
      <c r="F1" s="2"/>
      <c r="G1" s="2"/>
      <c r="H1" s="2"/>
      <c r="J1" s="4"/>
    </row>
    <row r="2" spans="1:10" ht="15" x14ac:dyDescent="0.25">
      <c r="A2" s="40" t="s">
        <v>30</v>
      </c>
      <c r="B2" s="40"/>
      <c r="C2" s="40"/>
      <c r="D2" s="40"/>
      <c r="E2" s="41" t="s">
        <v>31</v>
      </c>
      <c r="F2" s="42"/>
      <c r="G2" s="41"/>
      <c r="H2" s="41"/>
      <c r="J2" s="4"/>
    </row>
    <row r="3" spans="1:10" ht="11.45" customHeight="1" x14ac:dyDescent="0.2">
      <c r="A3" s="43" t="s">
        <v>32</v>
      </c>
      <c r="B3" s="43"/>
      <c r="C3" s="43"/>
      <c r="D3" s="41"/>
      <c r="E3" s="41"/>
      <c r="F3" s="41"/>
      <c r="G3" s="44" t="s">
        <v>0</v>
      </c>
      <c r="H3" s="43"/>
      <c r="J3" s="4"/>
    </row>
    <row r="4" spans="1:10" x14ac:dyDescent="0.2">
      <c r="A4" s="14" t="s">
        <v>1</v>
      </c>
      <c r="B4" s="14"/>
      <c r="C4" s="14"/>
      <c r="D4" s="15"/>
      <c r="E4" s="16" t="s">
        <v>2</v>
      </c>
      <c r="F4" s="17" t="s">
        <v>3</v>
      </c>
      <c r="G4" s="17" t="s">
        <v>21</v>
      </c>
      <c r="H4" s="17" t="s">
        <v>4</v>
      </c>
      <c r="I4" s="4"/>
      <c r="J4" s="4"/>
    </row>
    <row r="5" spans="1:10" x14ac:dyDescent="0.2">
      <c r="A5" s="18"/>
      <c r="B5" s="11">
        <v>4116</v>
      </c>
      <c r="C5" s="18"/>
      <c r="D5" s="11" t="s">
        <v>16</v>
      </c>
      <c r="E5" s="19">
        <v>0</v>
      </c>
      <c r="F5" s="19">
        <v>299086</v>
      </c>
      <c r="G5" s="19">
        <v>29063</v>
      </c>
      <c r="H5" s="19">
        <f>F5+G5</f>
        <v>328149</v>
      </c>
      <c r="I5" s="4"/>
      <c r="J5" s="4"/>
    </row>
    <row r="6" spans="1:10" ht="11.45" customHeight="1" x14ac:dyDescent="0.2">
      <c r="A6" s="20">
        <v>6330</v>
      </c>
      <c r="B6" s="63">
        <v>4134</v>
      </c>
      <c r="C6" s="68"/>
      <c r="D6" s="63" t="s">
        <v>33</v>
      </c>
      <c r="E6" s="21">
        <v>0</v>
      </c>
      <c r="F6" s="21">
        <v>8732070.6999999993</v>
      </c>
      <c r="G6" s="21">
        <v>118633</v>
      </c>
      <c r="H6" s="21">
        <f>F6+G6</f>
        <v>8850703.6999999993</v>
      </c>
      <c r="I6" s="4"/>
      <c r="J6" s="4"/>
    </row>
    <row r="7" spans="1:10" ht="11.45" customHeight="1" x14ac:dyDescent="0.2">
      <c r="A7" s="22" t="s">
        <v>5</v>
      </c>
      <c r="B7" s="22"/>
      <c r="C7" s="22"/>
      <c r="D7" s="23"/>
      <c r="E7" s="24">
        <f>SUM(E5:E6)</f>
        <v>0</v>
      </c>
      <c r="F7" s="24">
        <f>SUM(F5:F6)</f>
        <v>9031156.6999999993</v>
      </c>
      <c r="G7" s="25">
        <f>SUM(G5:G6)</f>
        <v>147696</v>
      </c>
      <c r="H7" s="24">
        <f>SUM(H5:H6)</f>
        <v>9178852.6999999993</v>
      </c>
      <c r="I7" s="4"/>
      <c r="J7" s="4"/>
    </row>
    <row r="8" spans="1:10" ht="6" customHeight="1" x14ac:dyDescent="0.2">
      <c r="A8" s="13"/>
      <c r="B8" s="13"/>
      <c r="C8" s="13"/>
      <c r="D8" s="3"/>
      <c r="E8" s="3"/>
      <c r="F8" s="3"/>
      <c r="G8" s="26"/>
      <c r="H8" s="13"/>
      <c r="I8" s="4"/>
      <c r="J8" s="4"/>
    </row>
    <row r="9" spans="1:10" ht="11.45" customHeight="1" x14ac:dyDescent="0.2">
      <c r="A9" s="27" t="s">
        <v>12</v>
      </c>
      <c r="B9" s="27"/>
      <c r="C9" s="27"/>
      <c r="D9" s="10"/>
      <c r="E9" s="28" t="s">
        <v>2</v>
      </c>
      <c r="F9" s="29" t="s">
        <v>3</v>
      </c>
      <c r="G9" s="29" t="s">
        <v>21</v>
      </c>
      <c r="H9" s="29" t="s">
        <v>4</v>
      </c>
      <c r="I9" s="4"/>
      <c r="J9" s="4"/>
    </row>
    <row r="10" spans="1:10" ht="11.45" customHeight="1" x14ac:dyDescent="0.2">
      <c r="A10" s="18">
        <v>2219</v>
      </c>
      <c r="B10" s="11">
        <v>5169</v>
      </c>
      <c r="C10" s="18"/>
      <c r="D10" s="11" t="s">
        <v>35</v>
      </c>
      <c r="E10" s="19">
        <v>30000</v>
      </c>
      <c r="F10" s="19">
        <v>30000</v>
      </c>
      <c r="G10" s="19">
        <v>-5000</v>
      </c>
      <c r="H10" s="19">
        <f>F10+G10</f>
        <v>25000</v>
      </c>
      <c r="I10" s="4"/>
      <c r="J10" s="4"/>
    </row>
    <row r="11" spans="1:10" ht="11.45" customHeight="1" x14ac:dyDescent="0.2">
      <c r="A11" s="20"/>
      <c r="B11" s="9">
        <v>5171</v>
      </c>
      <c r="C11" s="20"/>
      <c r="D11" s="9" t="s">
        <v>36</v>
      </c>
      <c r="E11" s="21">
        <v>50000</v>
      </c>
      <c r="F11" s="21">
        <v>50000</v>
      </c>
      <c r="G11" s="21">
        <v>5000</v>
      </c>
      <c r="H11" s="21">
        <f t="shared" ref="H11" si="0">F11+G11</f>
        <v>55000</v>
      </c>
      <c r="I11" s="4"/>
      <c r="J11" s="4"/>
    </row>
    <row r="12" spans="1:10" ht="11.45" customHeight="1" x14ac:dyDescent="0.2">
      <c r="A12" s="48" t="s">
        <v>34</v>
      </c>
      <c r="B12" s="48"/>
      <c r="C12" s="48"/>
      <c r="D12" s="46"/>
      <c r="E12" s="52">
        <f>SUM(E10:E11)</f>
        <v>80000</v>
      </c>
      <c r="F12" s="52">
        <f>SUM(F10:F11)</f>
        <v>80000</v>
      </c>
      <c r="G12" s="47">
        <f>SUM(G10:G11)</f>
        <v>0</v>
      </c>
      <c r="H12" s="49">
        <f>SUM(H10:H11)</f>
        <v>80000</v>
      </c>
      <c r="I12" s="4"/>
      <c r="J12" s="4"/>
    </row>
    <row r="13" spans="1:10" ht="6" customHeight="1" x14ac:dyDescent="0.2">
      <c r="A13" s="13"/>
      <c r="B13" s="13"/>
      <c r="C13" s="13"/>
      <c r="D13" s="3"/>
      <c r="E13" s="53"/>
      <c r="F13" s="54"/>
      <c r="G13" s="54"/>
      <c r="H13" s="54"/>
      <c r="I13" s="4"/>
      <c r="J13" s="4"/>
    </row>
    <row r="14" spans="1:10" ht="11.45" customHeight="1" x14ac:dyDescent="0.2">
      <c r="A14" s="18">
        <v>3113</v>
      </c>
      <c r="B14" s="11">
        <v>5162</v>
      </c>
      <c r="C14" s="18"/>
      <c r="D14" s="11" t="s">
        <v>37</v>
      </c>
      <c r="E14" s="19">
        <v>150</v>
      </c>
      <c r="F14" s="19">
        <v>250</v>
      </c>
      <c r="G14" s="19">
        <v>5</v>
      </c>
      <c r="H14" s="19">
        <f>F14+G14</f>
        <v>255</v>
      </c>
      <c r="I14" s="4"/>
      <c r="J14" s="4"/>
    </row>
    <row r="15" spans="1:10" ht="11.45" customHeight="1" x14ac:dyDescent="0.2">
      <c r="A15" s="20"/>
      <c r="B15" s="9">
        <v>5171</v>
      </c>
      <c r="C15" s="20"/>
      <c r="D15" s="9" t="s">
        <v>38</v>
      </c>
      <c r="E15" s="21">
        <v>50000</v>
      </c>
      <c r="F15" s="21">
        <v>650000</v>
      </c>
      <c r="G15" s="21">
        <v>-5</v>
      </c>
      <c r="H15" s="21">
        <f>F15+G15</f>
        <v>649995</v>
      </c>
      <c r="I15" s="4"/>
      <c r="J15" s="4"/>
    </row>
    <row r="16" spans="1:10" ht="11.45" customHeight="1" x14ac:dyDescent="0.2">
      <c r="A16" s="48" t="s">
        <v>20</v>
      </c>
      <c r="B16" s="48"/>
      <c r="C16" s="48"/>
      <c r="D16" s="46"/>
      <c r="E16" s="52">
        <f>SUM(E14:E15)</f>
        <v>50150</v>
      </c>
      <c r="F16" s="52">
        <f>SUM(F14:F15)</f>
        <v>650250</v>
      </c>
      <c r="G16" s="47">
        <f>SUM(G14:G15)</f>
        <v>0</v>
      </c>
      <c r="H16" s="49">
        <f>SUM(H14:H15)</f>
        <v>650250</v>
      </c>
      <c r="I16" s="4"/>
      <c r="J16" s="4"/>
    </row>
    <row r="17" spans="1:11" ht="6" customHeight="1" x14ac:dyDescent="0.2">
      <c r="A17" s="13"/>
      <c r="B17" s="13"/>
      <c r="C17" s="13"/>
      <c r="D17" s="3"/>
      <c r="E17" s="53"/>
      <c r="F17" s="54"/>
      <c r="G17" s="54"/>
      <c r="H17" s="54"/>
      <c r="I17" s="4"/>
      <c r="J17" s="4"/>
    </row>
    <row r="18" spans="1:11" ht="11.45" customHeight="1" x14ac:dyDescent="0.2">
      <c r="A18" s="13">
        <v>3392</v>
      </c>
      <c r="B18" s="3">
        <v>5137</v>
      </c>
      <c r="C18" s="13"/>
      <c r="D18" s="3" t="s">
        <v>39</v>
      </c>
      <c r="E18" s="55">
        <v>20000</v>
      </c>
      <c r="F18" s="55">
        <v>1580000</v>
      </c>
      <c r="G18" s="55">
        <v>-13000</v>
      </c>
      <c r="H18" s="19">
        <f t="shared" ref="H18:H23" si="1">F18+G18</f>
        <v>1567000</v>
      </c>
      <c r="I18" s="4"/>
      <c r="J18" s="64"/>
      <c r="K18" s="66"/>
    </row>
    <row r="19" spans="1:11" ht="11.45" customHeight="1" x14ac:dyDescent="0.2">
      <c r="A19" s="13"/>
      <c r="B19" s="3">
        <v>5139</v>
      </c>
      <c r="C19" s="13"/>
      <c r="D19" s="3" t="s">
        <v>40</v>
      </c>
      <c r="E19" s="55">
        <v>30000</v>
      </c>
      <c r="F19" s="55">
        <v>110000</v>
      </c>
      <c r="G19" s="55">
        <v>13000</v>
      </c>
      <c r="H19" s="19">
        <f t="shared" si="1"/>
        <v>123000</v>
      </c>
      <c r="I19" s="4"/>
      <c r="J19" s="65"/>
      <c r="K19" s="66"/>
    </row>
    <row r="20" spans="1:11" ht="11.45" customHeight="1" x14ac:dyDescent="0.2">
      <c r="A20" s="13"/>
      <c r="B20" s="3">
        <v>5041</v>
      </c>
      <c r="C20" s="13"/>
      <c r="D20" s="3" t="s">
        <v>67</v>
      </c>
      <c r="E20" s="55">
        <v>0</v>
      </c>
      <c r="F20" s="55">
        <v>0</v>
      </c>
      <c r="G20" s="55">
        <v>1000</v>
      </c>
      <c r="H20" s="19">
        <f t="shared" si="1"/>
        <v>1000</v>
      </c>
      <c r="I20" s="4"/>
      <c r="J20" s="65"/>
      <c r="K20" s="66"/>
    </row>
    <row r="21" spans="1:11" ht="11.45" customHeight="1" x14ac:dyDescent="0.2">
      <c r="A21" s="13"/>
      <c r="B21" s="3">
        <v>5169</v>
      </c>
      <c r="C21" s="13"/>
      <c r="D21" s="3" t="s">
        <v>41</v>
      </c>
      <c r="E21" s="55">
        <v>500000</v>
      </c>
      <c r="F21" s="55">
        <v>579000</v>
      </c>
      <c r="G21" s="55">
        <v>-32000</v>
      </c>
      <c r="H21" s="19">
        <f t="shared" si="1"/>
        <v>547000</v>
      </c>
      <c r="I21" s="4"/>
      <c r="J21" s="65"/>
      <c r="K21" s="66"/>
    </row>
    <row r="22" spans="1:11" ht="11.45" customHeight="1" x14ac:dyDescent="0.2">
      <c r="A22" s="18"/>
      <c r="B22" s="11">
        <v>5175</v>
      </c>
      <c r="C22" s="18"/>
      <c r="D22" s="11" t="s">
        <v>25</v>
      </c>
      <c r="E22" s="19">
        <v>15000</v>
      </c>
      <c r="F22" s="19">
        <v>85000</v>
      </c>
      <c r="G22" s="19">
        <v>20000</v>
      </c>
      <c r="H22" s="19">
        <f t="shared" si="1"/>
        <v>105000</v>
      </c>
      <c r="I22" s="4"/>
      <c r="J22" s="65"/>
      <c r="K22" s="66"/>
    </row>
    <row r="23" spans="1:11" ht="11.45" customHeight="1" x14ac:dyDescent="0.2">
      <c r="A23" s="20"/>
      <c r="B23" s="9">
        <v>5194</v>
      </c>
      <c r="C23" s="20"/>
      <c r="D23" s="9" t="s">
        <v>42</v>
      </c>
      <c r="E23" s="21">
        <v>70000</v>
      </c>
      <c r="F23" s="21">
        <v>95000</v>
      </c>
      <c r="G23" s="21">
        <v>11000</v>
      </c>
      <c r="H23" s="21">
        <f t="shared" si="1"/>
        <v>106000</v>
      </c>
      <c r="I23" s="4"/>
      <c r="J23" s="65"/>
      <c r="K23" s="66"/>
    </row>
    <row r="24" spans="1:11" ht="11.45" customHeight="1" x14ac:dyDescent="0.2">
      <c r="A24" s="48" t="s">
        <v>22</v>
      </c>
      <c r="B24" s="48"/>
      <c r="C24" s="48"/>
      <c r="D24" s="46"/>
      <c r="E24" s="52">
        <f>SUM(E18:E23)</f>
        <v>635000</v>
      </c>
      <c r="F24" s="52">
        <f>SUM(F18:F23)</f>
        <v>2449000</v>
      </c>
      <c r="G24" s="47">
        <f>SUM(G18:G23)</f>
        <v>0</v>
      </c>
      <c r="H24" s="52">
        <f>SUM(H18:H23)</f>
        <v>2449000</v>
      </c>
      <c r="I24" s="4"/>
      <c r="J24" s="67"/>
      <c r="K24" s="66"/>
    </row>
    <row r="25" spans="1:11" ht="6" customHeight="1" x14ac:dyDescent="0.2">
      <c r="A25" s="13"/>
      <c r="B25" s="13"/>
      <c r="C25" s="13"/>
      <c r="D25" s="3"/>
      <c r="E25" s="55"/>
      <c r="F25" s="55"/>
      <c r="G25" s="54"/>
      <c r="H25" s="19"/>
      <c r="I25" s="4"/>
      <c r="J25" s="64"/>
      <c r="K25" s="66"/>
    </row>
    <row r="26" spans="1:11" ht="11.45" customHeight="1" x14ac:dyDescent="0.2">
      <c r="A26" s="18">
        <v>3612</v>
      </c>
      <c r="B26" s="11">
        <v>5139</v>
      </c>
      <c r="C26" s="18"/>
      <c r="D26" s="11" t="s">
        <v>27</v>
      </c>
      <c r="E26" s="19">
        <v>30000</v>
      </c>
      <c r="F26" s="19">
        <v>30000</v>
      </c>
      <c r="G26" s="19">
        <v>-7000</v>
      </c>
      <c r="H26" s="19">
        <f>F26+G26</f>
        <v>23000</v>
      </c>
      <c r="I26" s="4"/>
      <c r="J26" s="4"/>
    </row>
    <row r="27" spans="1:11" ht="11.45" customHeight="1" x14ac:dyDescent="0.2">
      <c r="A27" s="18"/>
      <c r="B27" s="11">
        <v>5153</v>
      </c>
      <c r="C27" s="18"/>
      <c r="D27" s="11" t="s">
        <v>43</v>
      </c>
      <c r="E27" s="19">
        <v>500000</v>
      </c>
      <c r="F27" s="19">
        <v>500000</v>
      </c>
      <c r="G27" s="19">
        <v>-48000</v>
      </c>
      <c r="H27" s="19">
        <f>F27+G27</f>
        <v>452000</v>
      </c>
      <c r="I27" s="4"/>
      <c r="J27" s="4"/>
    </row>
    <row r="28" spans="1:11" ht="11.45" customHeight="1" x14ac:dyDescent="0.2">
      <c r="A28" s="18"/>
      <c r="B28" s="11">
        <v>5169</v>
      </c>
      <c r="C28" s="18"/>
      <c r="D28" s="11" t="s">
        <v>44</v>
      </c>
      <c r="E28" s="19">
        <v>80000</v>
      </c>
      <c r="F28" s="19">
        <v>80000</v>
      </c>
      <c r="G28" s="19">
        <v>7000</v>
      </c>
      <c r="H28" s="19">
        <f>F28+G28</f>
        <v>87000</v>
      </c>
      <c r="I28" s="4"/>
      <c r="J28" s="4"/>
    </row>
    <row r="29" spans="1:11" ht="11.45" customHeight="1" x14ac:dyDescent="0.2">
      <c r="A29" s="18"/>
      <c r="B29" s="11">
        <v>5171</v>
      </c>
      <c r="C29" s="18"/>
      <c r="D29" s="11" t="s">
        <v>45</v>
      </c>
      <c r="E29" s="19">
        <v>80000</v>
      </c>
      <c r="F29" s="19">
        <v>4208694.18</v>
      </c>
      <c r="G29" s="19">
        <v>168000</v>
      </c>
      <c r="H29" s="19">
        <f>F29+G29</f>
        <v>4376694.18</v>
      </c>
      <c r="I29" s="4"/>
      <c r="J29" s="4"/>
    </row>
    <row r="30" spans="1:11" ht="11.45" customHeight="1" x14ac:dyDescent="0.2">
      <c r="A30" s="20"/>
      <c r="B30" s="9">
        <v>6121</v>
      </c>
      <c r="C30" s="20"/>
      <c r="D30" s="9" t="s">
        <v>46</v>
      </c>
      <c r="E30" s="21">
        <v>665000</v>
      </c>
      <c r="F30" s="21">
        <v>129505</v>
      </c>
      <c r="G30" s="21">
        <v>-120000</v>
      </c>
      <c r="H30" s="21">
        <f>F30+G30</f>
        <v>9505</v>
      </c>
      <c r="I30" s="4"/>
      <c r="J30" s="4"/>
    </row>
    <row r="31" spans="1:11" ht="11.45" customHeight="1" x14ac:dyDescent="0.2">
      <c r="A31" s="48" t="s">
        <v>23</v>
      </c>
      <c r="B31" s="48"/>
      <c r="C31" s="48"/>
      <c r="D31" s="46"/>
      <c r="E31" s="52">
        <f>SUM(E26:E30)</f>
        <v>1355000</v>
      </c>
      <c r="F31" s="52">
        <f>SUM(F26:F30)</f>
        <v>4948199.18</v>
      </c>
      <c r="G31" s="47">
        <f>SUM(G26:G30)</f>
        <v>0</v>
      </c>
      <c r="H31" s="49">
        <f>SUM(H26:H30)</f>
        <v>4948199.18</v>
      </c>
      <c r="I31" s="4"/>
      <c r="J31" s="4"/>
    </row>
    <row r="32" spans="1:11" ht="6" customHeight="1" x14ac:dyDescent="0.2">
      <c r="A32" s="13"/>
      <c r="B32" s="13"/>
      <c r="C32" s="13"/>
      <c r="D32" s="3"/>
      <c r="E32" s="54"/>
      <c r="F32" s="54"/>
      <c r="G32" s="54"/>
      <c r="H32" s="19"/>
      <c r="I32" s="4"/>
      <c r="J32" s="4"/>
    </row>
    <row r="33" spans="1:10" ht="11.45" customHeight="1" x14ac:dyDescent="0.2">
      <c r="A33" s="13">
        <v>3631</v>
      </c>
      <c r="B33" s="3">
        <v>5139</v>
      </c>
      <c r="C33" s="13"/>
      <c r="D33" s="3" t="s">
        <v>48</v>
      </c>
      <c r="E33" s="55">
        <v>35000</v>
      </c>
      <c r="F33" s="55">
        <v>35000</v>
      </c>
      <c r="G33" s="55">
        <v>-23000</v>
      </c>
      <c r="H33" s="19">
        <f>F33+G33</f>
        <v>12000</v>
      </c>
      <c r="I33" s="4"/>
      <c r="J33" s="4"/>
    </row>
    <row r="34" spans="1:10" ht="11.45" customHeight="1" x14ac:dyDescent="0.2">
      <c r="A34" s="13"/>
      <c r="B34" s="3">
        <v>5169</v>
      </c>
      <c r="C34" s="13"/>
      <c r="D34" s="3" t="s">
        <v>35</v>
      </c>
      <c r="E34" s="55">
        <v>75000</v>
      </c>
      <c r="F34" s="55">
        <v>75000</v>
      </c>
      <c r="G34" s="55">
        <v>-50000</v>
      </c>
      <c r="H34" s="19">
        <f>F34+G34</f>
        <v>25000</v>
      </c>
      <c r="I34" s="4"/>
      <c r="J34" s="4"/>
    </row>
    <row r="35" spans="1:10" ht="11.45" customHeight="1" x14ac:dyDescent="0.2">
      <c r="A35" s="20"/>
      <c r="B35" s="9">
        <v>5171</v>
      </c>
      <c r="C35" s="20"/>
      <c r="D35" s="9" t="s">
        <v>36</v>
      </c>
      <c r="E35" s="21">
        <v>20000</v>
      </c>
      <c r="F35" s="21">
        <v>80000</v>
      </c>
      <c r="G35" s="21">
        <v>73000</v>
      </c>
      <c r="H35" s="21">
        <f>F35+G35</f>
        <v>153000</v>
      </c>
      <c r="I35" s="4"/>
      <c r="J35" s="4"/>
    </row>
    <row r="36" spans="1:10" ht="11.45" customHeight="1" x14ac:dyDescent="0.2">
      <c r="A36" s="48" t="s">
        <v>47</v>
      </c>
      <c r="B36" s="48"/>
      <c r="C36" s="48"/>
      <c r="D36" s="46"/>
      <c r="E36" s="52">
        <f>SUM(E33:E35)</f>
        <v>130000</v>
      </c>
      <c r="F36" s="52">
        <f>SUM(F33:F35)</f>
        <v>190000</v>
      </c>
      <c r="G36" s="47">
        <f>SUM(G33:G35)</f>
        <v>0</v>
      </c>
      <c r="H36" s="49">
        <f>SUM(H33:H35)</f>
        <v>190000</v>
      </c>
      <c r="I36" s="4"/>
      <c r="J36" s="4"/>
    </row>
    <row r="37" spans="1:10" ht="6" customHeight="1" x14ac:dyDescent="0.2">
      <c r="A37" s="13"/>
      <c r="B37" s="13"/>
      <c r="C37" s="13"/>
      <c r="D37" s="3"/>
      <c r="E37" s="55"/>
      <c r="F37" s="55"/>
      <c r="G37" s="54"/>
      <c r="H37" s="19"/>
      <c r="I37" s="4"/>
      <c r="J37" s="4"/>
    </row>
    <row r="38" spans="1:10" ht="11.45" customHeight="1" x14ac:dyDescent="0.2">
      <c r="A38" s="13">
        <v>3722</v>
      </c>
      <c r="B38" s="3">
        <v>5156</v>
      </c>
      <c r="C38" s="13"/>
      <c r="D38" s="3" t="s">
        <v>49</v>
      </c>
      <c r="E38" s="55">
        <v>120000</v>
      </c>
      <c r="F38" s="55">
        <v>130000</v>
      </c>
      <c r="G38" s="55">
        <v>7000</v>
      </c>
      <c r="H38" s="19">
        <f>F38+G38</f>
        <v>137000</v>
      </c>
      <c r="I38" s="4"/>
      <c r="J38" s="4"/>
    </row>
    <row r="39" spans="1:10" ht="11.45" customHeight="1" x14ac:dyDescent="0.2">
      <c r="A39" s="13"/>
      <c r="B39" s="3">
        <v>5169</v>
      </c>
      <c r="C39" s="13"/>
      <c r="D39" s="3" t="s">
        <v>50</v>
      </c>
      <c r="E39" s="55">
        <v>1000000</v>
      </c>
      <c r="F39" s="55">
        <v>900000</v>
      </c>
      <c r="G39" s="55">
        <v>2000</v>
      </c>
      <c r="H39" s="19">
        <f>F39+G39</f>
        <v>902000</v>
      </c>
      <c r="I39" s="4"/>
      <c r="J39" s="4"/>
    </row>
    <row r="40" spans="1:10" ht="11.45" customHeight="1" x14ac:dyDescent="0.2">
      <c r="A40" s="20"/>
      <c r="B40" s="9">
        <v>5171</v>
      </c>
      <c r="C40" s="20"/>
      <c r="D40" s="9" t="s">
        <v>51</v>
      </c>
      <c r="E40" s="21">
        <v>100000</v>
      </c>
      <c r="F40" s="21">
        <v>170000</v>
      </c>
      <c r="G40" s="21">
        <v>-9000</v>
      </c>
      <c r="H40" s="21">
        <f>F40+G40</f>
        <v>161000</v>
      </c>
      <c r="I40" s="4"/>
      <c r="J40" s="4"/>
    </row>
    <row r="41" spans="1:10" ht="11.45" customHeight="1" x14ac:dyDescent="0.2">
      <c r="A41" s="48" t="s">
        <v>26</v>
      </c>
      <c r="B41" s="48"/>
      <c r="C41" s="48"/>
      <c r="D41" s="46"/>
      <c r="E41" s="52">
        <f>SUM(E38:E40)</f>
        <v>1220000</v>
      </c>
      <c r="F41" s="52">
        <f>SUM(F38:F40)</f>
        <v>1200000</v>
      </c>
      <c r="G41" s="47">
        <f>SUM(G38:G40)</f>
        <v>0</v>
      </c>
      <c r="H41" s="49">
        <f>SUM(H38:H40)</f>
        <v>1200000</v>
      </c>
      <c r="I41" s="4"/>
      <c r="J41" s="4"/>
    </row>
    <row r="42" spans="1:10" ht="6" customHeight="1" x14ac:dyDescent="0.2">
      <c r="A42" s="13"/>
      <c r="B42" s="13"/>
      <c r="C42" s="13"/>
      <c r="D42" s="3"/>
      <c r="E42" s="54"/>
      <c r="F42" s="54"/>
      <c r="G42" s="54"/>
      <c r="H42" s="19"/>
      <c r="I42" s="4"/>
      <c r="J42" s="4"/>
    </row>
    <row r="43" spans="1:10" ht="11.45" customHeight="1" x14ac:dyDescent="0.2">
      <c r="A43" s="13">
        <v>5512</v>
      </c>
      <c r="B43" s="3">
        <v>5134</v>
      </c>
      <c r="C43" s="13"/>
      <c r="D43" s="3" t="s">
        <v>53</v>
      </c>
      <c r="E43" s="19">
        <v>20000</v>
      </c>
      <c r="F43" s="19">
        <v>20000</v>
      </c>
      <c r="G43" s="19">
        <v>-20000</v>
      </c>
      <c r="H43" s="19">
        <f>F43+G43</f>
        <v>0</v>
      </c>
      <c r="I43" s="4"/>
      <c r="J43" s="4"/>
    </row>
    <row r="44" spans="1:10" ht="11.45" customHeight="1" x14ac:dyDescent="0.2">
      <c r="A44" s="13"/>
      <c r="B44" s="3">
        <v>5137</v>
      </c>
      <c r="C44" s="13"/>
      <c r="D44" s="3" t="s">
        <v>54</v>
      </c>
      <c r="E44" s="19">
        <v>20000</v>
      </c>
      <c r="F44" s="19">
        <v>20000</v>
      </c>
      <c r="G44" s="19">
        <v>-4000</v>
      </c>
      <c r="H44" s="19">
        <f>F44+G44</f>
        <v>16000</v>
      </c>
      <c r="I44" s="4"/>
      <c r="J44" s="4"/>
    </row>
    <row r="45" spans="1:10" ht="11.45" customHeight="1" x14ac:dyDescent="0.2">
      <c r="A45" s="20"/>
      <c r="B45" s="9">
        <v>5171</v>
      </c>
      <c r="C45" s="20"/>
      <c r="D45" s="9" t="s">
        <v>55</v>
      </c>
      <c r="E45" s="21">
        <v>10000</v>
      </c>
      <c r="F45" s="21">
        <v>10000</v>
      </c>
      <c r="G45" s="21">
        <v>24000</v>
      </c>
      <c r="H45" s="21">
        <f>F45+G45</f>
        <v>34000</v>
      </c>
      <c r="I45" s="4"/>
      <c r="J45" s="4"/>
    </row>
    <row r="46" spans="1:10" ht="11.45" customHeight="1" x14ac:dyDescent="0.2">
      <c r="A46" s="48" t="s">
        <v>52</v>
      </c>
      <c r="B46" s="48"/>
      <c r="C46" s="48"/>
      <c r="D46" s="46"/>
      <c r="E46" s="52">
        <f>SUM(E43:E45)</f>
        <v>50000</v>
      </c>
      <c r="F46" s="52">
        <f>SUM(F43:F45)</f>
        <v>50000</v>
      </c>
      <c r="G46" s="47">
        <f>SUM(G43:G45)</f>
        <v>0</v>
      </c>
      <c r="H46" s="49">
        <f>SUM(H43:H45)</f>
        <v>50000</v>
      </c>
      <c r="I46" s="4"/>
      <c r="J46" s="4"/>
    </row>
    <row r="47" spans="1:10" ht="6" customHeight="1" x14ac:dyDescent="0.2">
      <c r="A47" s="13"/>
      <c r="B47" s="13"/>
      <c r="C47" s="13"/>
      <c r="D47" s="3"/>
      <c r="E47" s="54"/>
      <c r="F47" s="54"/>
      <c r="G47" s="54"/>
      <c r="H47" s="19"/>
      <c r="I47" s="4"/>
      <c r="J47" s="4"/>
    </row>
    <row r="48" spans="1:10" ht="11.45" customHeight="1" x14ac:dyDescent="0.2">
      <c r="A48" s="18">
        <v>6112</v>
      </c>
      <c r="B48" s="11">
        <v>5175</v>
      </c>
      <c r="C48" s="18"/>
      <c r="D48" s="11" t="s">
        <v>56</v>
      </c>
      <c r="E48" s="19">
        <v>25000</v>
      </c>
      <c r="F48" s="19">
        <v>25000</v>
      </c>
      <c r="G48" s="19">
        <v>500</v>
      </c>
      <c r="H48" s="19">
        <f>F48+G48</f>
        <v>25500</v>
      </c>
      <c r="I48" s="4"/>
      <c r="J48" s="4"/>
    </row>
    <row r="49" spans="1:10" ht="11.45" customHeight="1" x14ac:dyDescent="0.2">
      <c r="A49" s="20"/>
      <c r="B49" s="9">
        <v>5499</v>
      </c>
      <c r="C49" s="20"/>
      <c r="D49" s="9" t="s">
        <v>57</v>
      </c>
      <c r="E49" s="21">
        <v>13000</v>
      </c>
      <c r="F49" s="21">
        <v>13000</v>
      </c>
      <c r="G49" s="21">
        <v>-500</v>
      </c>
      <c r="H49" s="21">
        <f t="shared" ref="H49" si="2">F49+G49</f>
        <v>12500</v>
      </c>
      <c r="I49" s="4"/>
      <c r="J49" s="4"/>
    </row>
    <row r="50" spans="1:10" ht="11.45" customHeight="1" x14ac:dyDescent="0.2">
      <c r="A50" s="22" t="s">
        <v>28</v>
      </c>
      <c r="B50" s="22"/>
      <c r="C50" s="22"/>
      <c r="D50" s="23"/>
      <c r="E50" s="56">
        <f>SUM(E48:E49)</f>
        <v>38000</v>
      </c>
      <c r="F50" s="56">
        <f>SUM(F48:F49)</f>
        <v>38000</v>
      </c>
      <c r="G50" s="47">
        <f>SUM(G48:G49)</f>
        <v>0</v>
      </c>
      <c r="H50" s="56">
        <f>SUM(H48:H49)</f>
        <v>38000</v>
      </c>
      <c r="I50" s="4"/>
      <c r="J50" s="4"/>
    </row>
    <row r="51" spans="1:10" ht="6" customHeight="1" x14ac:dyDescent="0.2">
      <c r="A51" s="13"/>
      <c r="B51" s="13"/>
      <c r="C51" s="13"/>
      <c r="D51" s="3"/>
      <c r="E51" s="55"/>
      <c r="F51" s="55"/>
      <c r="G51" s="54"/>
      <c r="H51" s="55"/>
      <c r="I51" s="4"/>
      <c r="J51" s="4"/>
    </row>
    <row r="52" spans="1:10" ht="11.45" customHeight="1" x14ac:dyDescent="0.2">
      <c r="A52" s="18">
        <v>6171</v>
      </c>
      <c r="B52" s="11">
        <v>5011</v>
      </c>
      <c r="C52" s="18"/>
      <c r="D52" s="11" t="s">
        <v>17</v>
      </c>
      <c r="E52" s="19">
        <v>0</v>
      </c>
      <c r="F52" s="19">
        <v>223198</v>
      </c>
      <c r="G52" s="19">
        <v>21689</v>
      </c>
      <c r="H52" s="19">
        <f>F52+G52</f>
        <v>244887</v>
      </c>
      <c r="I52" s="4"/>
      <c r="J52" s="19"/>
    </row>
    <row r="53" spans="1:10" ht="11.45" customHeight="1" x14ac:dyDescent="0.2">
      <c r="A53" s="18"/>
      <c r="B53" s="11">
        <v>5031</v>
      </c>
      <c r="C53" s="18"/>
      <c r="D53" s="11" t="s">
        <v>18</v>
      </c>
      <c r="E53" s="19">
        <v>0</v>
      </c>
      <c r="F53" s="19">
        <v>55800</v>
      </c>
      <c r="G53" s="19">
        <v>5422</v>
      </c>
      <c r="H53" s="19">
        <f t="shared" ref="H53:H58" si="3">F53+G53</f>
        <v>61222</v>
      </c>
      <c r="I53" s="4"/>
      <c r="J53" s="19"/>
    </row>
    <row r="54" spans="1:10" ht="11.45" customHeight="1" x14ac:dyDescent="0.2">
      <c r="A54" s="18"/>
      <c r="B54" s="11">
        <v>5032</v>
      </c>
      <c r="C54" s="18"/>
      <c r="D54" s="11" t="s">
        <v>19</v>
      </c>
      <c r="E54" s="19">
        <v>0</v>
      </c>
      <c r="F54" s="19">
        <v>20088</v>
      </c>
      <c r="G54" s="19">
        <v>1952</v>
      </c>
      <c r="H54" s="19">
        <f t="shared" si="3"/>
        <v>22040</v>
      </c>
      <c r="I54" s="4"/>
      <c r="J54" s="19"/>
    </row>
    <row r="55" spans="1:10" ht="11.45" customHeight="1" x14ac:dyDescent="0.2">
      <c r="A55" s="18"/>
      <c r="B55" s="11">
        <v>5136</v>
      </c>
      <c r="C55" s="18"/>
      <c r="D55" s="11" t="s">
        <v>58</v>
      </c>
      <c r="E55" s="19">
        <v>30000</v>
      </c>
      <c r="F55" s="19">
        <v>30000</v>
      </c>
      <c r="G55" s="19">
        <v>-1000</v>
      </c>
      <c r="H55" s="19">
        <f t="shared" si="3"/>
        <v>29000</v>
      </c>
      <c r="I55" s="4"/>
      <c r="J55" s="69"/>
    </row>
    <row r="56" spans="1:10" ht="11.45" customHeight="1" x14ac:dyDescent="0.2">
      <c r="A56" s="18"/>
      <c r="B56" s="11">
        <v>5139</v>
      </c>
      <c r="C56" s="18"/>
      <c r="D56" s="11" t="s">
        <v>40</v>
      </c>
      <c r="E56" s="19">
        <v>240000</v>
      </c>
      <c r="F56" s="19">
        <v>240000</v>
      </c>
      <c r="G56" s="19">
        <v>1000</v>
      </c>
      <c r="H56" s="19">
        <f t="shared" si="3"/>
        <v>241000</v>
      </c>
      <c r="I56" s="4"/>
      <c r="J56" s="4"/>
    </row>
    <row r="57" spans="1:10" ht="11.45" customHeight="1" x14ac:dyDescent="0.2">
      <c r="A57" s="18"/>
      <c r="B57" s="11">
        <v>5167</v>
      </c>
      <c r="C57" s="18"/>
      <c r="D57" s="11" t="s">
        <v>59</v>
      </c>
      <c r="E57" s="19">
        <v>35000</v>
      </c>
      <c r="F57" s="19">
        <v>35000</v>
      </c>
      <c r="G57" s="19">
        <v>-10000</v>
      </c>
      <c r="H57" s="19">
        <f t="shared" si="3"/>
        <v>25000</v>
      </c>
      <c r="I57" s="4"/>
      <c r="J57" s="4"/>
    </row>
    <row r="58" spans="1:10" ht="11.45" customHeight="1" x14ac:dyDescent="0.2">
      <c r="A58" s="20"/>
      <c r="B58" s="9">
        <v>5169</v>
      </c>
      <c r="C58" s="20"/>
      <c r="D58" s="9" t="s">
        <v>15</v>
      </c>
      <c r="E58" s="21">
        <v>185000</v>
      </c>
      <c r="F58" s="21">
        <v>245000</v>
      </c>
      <c r="G58" s="21">
        <v>10000</v>
      </c>
      <c r="H58" s="21">
        <f t="shared" si="3"/>
        <v>255000</v>
      </c>
      <c r="I58" s="4"/>
      <c r="J58" s="4"/>
    </row>
    <row r="59" spans="1:10" ht="11.45" customHeight="1" x14ac:dyDescent="0.2">
      <c r="A59" s="22" t="s">
        <v>13</v>
      </c>
      <c r="B59" s="22"/>
      <c r="C59" s="22"/>
      <c r="D59" s="23"/>
      <c r="E59" s="56">
        <f>SUM(E52:E58)</f>
        <v>490000</v>
      </c>
      <c r="F59" s="56">
        <f>SUM(F52:F58)</f>
        <v>849086</v>
      </c>
      <c r="G59" s="47">
        <f>SUM(G52:G58)</f>
        <v>29063</v>
      </c>
      <c r="H59" s="56">
        <f>SUM(H52:H58)</f>
        <v>878149</v>
      </c>
      <c r="I59" s="4"/>
      <c r="J59" s="4"/>
    </row>
    <row r="60" spans="1:10" s="4" customFormat="1" ht="6" customHeight="1" x14ac:dyDescent="0.2">
      <c r="A60" s="13"/>
      <c r="B60" s="13"/>
      <c r="C60" s="13"/>
      <c r="D60" s="3"/>
      <c r="E60" s="55"/>
      <c r="F60" s="55"/>
      <c r="G60" s="54"/>
      <c r="H60" s="55"/>
    </row>
    <row r="61" spans="1:10" s="4" customFormat="1" ht="11.45" customHeight="1" x14ac:dyDescent="0.2">
      <c r="A61" s="20">
        <v>6310</v>
      </c>
      <c r="B61" s="9">
        <v>5163</v>
      </c>
      <c r="C61" s="20"/>
      <c r="D61" s="9" t="s">
        <v>60</v>
      </c>
      <c r="E61" s="21">
        <v>14000</v>
      </c>
      <c r="F61" s="21">
        <v>22000</v>
      </c>
      <c r="G61" s="21">
        <v>2200</v>
      </c>
      <c r="H61" s="21">
        <f t="shared" ref="H61:H67" si="4">F61+G61</f>
        <v>24200</v>
      </c>
    </row>
    <row r="62" spans="1:10" s="4" customFormat="1" ht="11.45" customHeight="1" x14ac:dyDescent="0.2">
      <c r="A62" s="48" t="s">
        <v>29</v>
      </c>
      <c r="B62" s="46"/>
      <c r="C62" s="48"/>
      <c r="D62" s="46"/>
      <c r="E62" s="52">
        <f>SUM(E61)</f>
        <v>14000</v>
      </c>
      <c r="F62" s="52">
        <f>SUM(F61)</f>
        <v>22000</v>
      </c>
      <c r="G62" s="47">
        <f>SUM(G61)</f>
        <v>2200</v>
      </c>
      <c r="H62" s="49">
        <f>SUM(H61)</f>
        <v>24200</v>
      </c>
    </row>
    <row r="63" spans="1:10" s="4" customFormat="1" ht="6" customHeight="1" x14ac:dyDescent="0.2"/>
    <row r="64" spans="1:10" s="4" customFormat="1" ht="11.45" customHeight="1" x14ac:dyDescent="0.2">
      <c r="A64" s="20">
        <v>6320</v>
      </c>
      <c r="B64" s="9">
        <v>5163</v>
      </c>
      <c r="C64" s="20"/>
      <c r="D64" s="9" t="s">
        <v>61</v>
      </c>
      <c r="E64" s="21">
        <v>255000</v>
      </c>
      <c r="F64" s="21">
        <v>255000</v>
      </c>
      <c r="G64" s="21">
        <v>-2200</v>
      </c>
      <c r="H64" s="21">
        <f t="shared" ref="H64" si="5">F64+G64</f>
        <v>252800</v>
      </c>
    </row>
    <row r="65" spans="1:12" s="4" customFormat="1" ht="11.45" customHeight="1" x14ac:dyDescent="0.2">
      <c r="A65" s="48" t="s">
        <v>62</v>
      </c>
      <c r="B65" s="46"/>
      <c r="C65" s="48"/>
      <c r="D65" s="46"/>
      <c r="E65" s="52">
        <f>SUM(E64)</f>
        <v>255000</v>
      </c>
      <c r="F65" s="52">
        <f>SUM(F64)</f>
        <v>255000</v>
      </c>
      <c r="G65" s="47">
        <f>SUM(G64)</f>
        <v>-2200</v>
      </c>
      <c r="H65" s="49">
        <f>SUM(H64)</f>
        <v>252800</v>
      </c>
    </row>
    <row r="66" spans="1:12" s="4" customFormat="1" ht="6" customHeight="1" x14ac:dyDescent="0.2"/>
    <row r="67" spans="1:12" ht="11.45" customHeight="1" x14ac:dyDescent="0.2">
      <c r="A67" s="20">
        <v>6330</v>
      </c>
      <c r="B67" s="9">
        <v>5345</v>
      </c>
      <c r="C67" s="20"/>
      <c r="D67" s="9" t="s">
        <v>33</v>
      </c>
      <c r="E67" s="21">
        <v>0</v>
      </c>
      <c r="F67" s="21">
        <v>8575000</v>
      </c>
      <c r="G67" s="21">
        <v>118633</v>
      </c>
      <c r="H67" s="21">
        <f t="shared" si="4"/>
        <v>8693633</v>
      </c>
      <c r="I67" s="4"/>
      <c r="J67" s="4"/>
    </row>
    <row r="68" spans="1:12" ht="11.45" customHeight="1" x14ac:dyDescent="0.2">
      <c r="A68" s="22" t="s">
        <v>63</v>
      </c>
      <c r="B68" s="22"/>
      <c r="C68" s="22"/>
      <c r="D68" s="23"/>
      <c r="E68" s="56">
        <f>SUM(E67)</f>
        <v>0</v>
      </c>
      <c r="F68" s="56">
        <f>SUM(F67)</f>
        <v>8575000</v>
      </c>
      <c r="G68" s="47">
        <f>SUM(G67)</f>
        <v>118633</v>
      </c>
      <c r="H68" s="56">
        <f>SUM(H67)</f>
        <v>8693633</v>
      </c>
      <c r="I68" s="4"/>
      <c r="J68" s="4"/>
    </row>
    <row r="69" spans="1:12" ht="6" customHeight="1" x14ac:dyDescent="0.2">
      <c r="A69" s="13"/>
      <c r="B69" s="13"/>
      <c r="C69" s="13"/>
      <c r="D69" s="3"/>
      <c r="E69" s="57"/>
      <c r="F69" s="57"/>
      <c r="G69" s="53"/>
      <c r="H69" s="53"/>
      <c r="I69" s="4"/>
      <c r="J69" s="4"/>
    </row>
    <row r="70" spans="1:12" ht="12" customHeight="1" x14ac:dyDescent="0.2">
      <c r="A70" s="27" t="s">
        <v>6</v>
      </c>
      <c r="B70" s="27"/>
      <c r="C70" s="27"/>
      <c r="D70" s="10"/>
      <c r="E70" s="58"/>
      <c r="F70" s="58"/>
      <c r="G70" s="47">
        <f>G12+G16+G24+G31+G36+G41+G46+G50+G59+G62+G65+G68</f>
        <v>147696</v>
      </c>
      <c r="H70" s="58"/>
      <c r="I70" s="4"/>
      <c r="J70" s="4"/>
    </row>
    <row r="71" spans="1:12" ht="11.45" customHeight="1" x14ac:dyDescent="0.2">
      <c r="A71" s="60" t="s">
        <v>24</v>
      </c>
      <c r="B71" s="60"/>
      <c r="C71" s="60"/>
      <c r="D71" s="60"/>
      <c r="E71" s="61"/>
      <c r="F71" s="59"/>
      <c r="G71" s="53"/>
      <c r="H71" s="53"/>
      <c r="I71" s="4"/>
      <c r="J71" s="4"/>
      <c r="K71" s="62"/>
      <c r="L71" s="62"/>
    </row>
    <row r="72" spans="1:12" ht="6" customHeight="1" x14ac:dyDescent="0.2">
      <c r="A72" s="3"/>
      <c r="B72" s="3"/>
      <c r="C72" s="3"/>
      <c r="D72" s="3"/>
      <c r="E72" s="57"/>
      <c r="F72" s="57"/>
      <c r="G72" s="54"/>
      <c r="H72" s="53"/>
      <c r="I72" s="4"/>
      <c r="J72" s="4"/>
    </row>
    <row r="73" spans="1:12" ht="11.45" customHeight="1" x14ac:dyDescent="0.2">
      <c r="A73" s="51" t="s">
        <v>10</v>
      </c>
      <c r="B73" s="7"/>
      <c r="C73" s="7"/>
      <c r="D73" s="30">
        <f>G7</f>
        <v>147696</v>
      </c>
      <c r="E73" s="31"/>
      <c r="F73" s="6"/>
      <c r="G73" s="6"/>
      <c r="H73" s="6"/>
      <c r="I73" s="4"/>
      <c r="J73" s="4"/>
    </row>
    <row r="74" spans="1:12" ht="11.45" customHeight="1" x14ac:dyDescent="0.2">
      <c r="A74" s="32" t="s">
        <v>11</v>
      </c>
      <c r="B74" s="32"/>
      <c r="C74" s="33"/>
      <c r="D74" s="34">
        <f>G70</f>
        <v>147696</v>
      </c>
      <c r="E74" s="35"/>
      <c r="F74" s="35" t="s">
        <v>7</v>
      </c>
      <c r="G74" s="35">
        <f>D73-D74</f>
        <v>0</v>
      </c>
      <c r="H74" s="36"/>
      <c r="I74" s="4"/>
      <c r="J74" s="4"/>
    </row>
    <row r="75" spans="1:12" ht="6" customHeight="1" x14ac:dyDescent="0.2">
      <c r="A75" s="11"/>
      <c r="B75" s="11"/>
      <c r="C75" s="37"/>
      <c r="D75" s="50"/>
      <c r="E75" s="37"/>
      <c r="F75" s="37"/>
      <c r="G75" s="37"/>
      <c r="H75" s="38"/>
      <c r="I75" s="4"/>
      <c r="J75" s="4"/>
    </row>
    <row r="76" spans="1:12" ht="11.45" customHeight="1" x14ac:dyDescent="0.2">
      <c r="A76" s="11" t="s">
        <v>64</v>
      </c>
      <c r="B76" s="11"/>
      <c r="C76" s="37"/>
      <c r="D76" s="11"/>
      <c r="E76" s="37"/>
      <c r="F76" s="37"/>
      <c r="G76" s="37"/>
      <c r="H76" s="38"/>
      <c r="I76" s="4"/>
      <c r="J76" s="4"/>
    </row>
    <row r="77" spans="1:12" ht="6" customHeight="1" x14ac:dyDescent="0.2">
      <c r="A77" s="13" t="s">
        <v>14</v>
      </c>
      <c r="B77" s="13"/>
      <c r="C77" s="13"/>
      <c r="D77" s="3"/>
      <c r="E77" s="3"/>
      <c r="F77" s="3"/>
      <c r="G77" s="26"/>
      <c r="H77" s="13"/>
      <c r="I77" s="4"/>
      <c r="J77" s="4"/>
    </row>
    <row r="78" spans="1:12" ht="11.45" customHeight="1" x14ac:dyDescent="0.2">
      <c r="A78" s="5" t="s">
        <v>65</v>
      </c>
      <c r="B78" s="5"/>
      <c r="C78" s="5"/>
      <c r="D78" s="5"/>
      <c r="E78" s="13"/>
      <c r="F78" s="8"/>
      <c r="G78" s="8"/>
      <c r="H78" s="8" t="s">
        <v>14</v>
      </c>
      <c r="I78" s="4"/>
      <c r="J78" s="4"/>
    </row>
    <row r="79" spans="1:12" ht="6" customHeight="1" x14ac:dyDescent="0.2">
      <c r="A79" s="8"/>
      <c r="B79" s="39"/>
      <c r="C79" s="39"/>
      <c r="D79" s="39"/>
      <c r="E79" s="39"/>
      <c r="F79" s="39"/>
      <c r="G79" s="3"/>
      <c r="H79" s="39"/>
      <c r="I79" s="4"/>
      <c r="J79" s="4"/>
    </row>
    <row r="80" spans="1:12" ht="11.45" customHeight="1" x14ac:dyDescent="0.2">
      <c r="A80" s="11" t="s">
        <v>66</v>
      </c>
      <c r="B80" s="11"/>
      <c r="C80" s="11"/>
      <c r="D80" s="11"/>
      <c r="E80" s="11"/>
      <c r="F80" s="37"/>
      <c r="G80" s="38"/>
      <c r="H80" s="38"/>
      <c r="I80" s="4"/>
      <c r="J80" s="4"/>
    </row>
    <row r="81" spans="1:10" ht="15" customHeight="1" x14ac:dyDescent="0.2">
      <c r="A81" s="39"/>
      <c r="B81" s="39"/>
      <c r="C81" s="39"/>
      <c r="D81" s="39"/>
      <c r="E81" s="39"/>
      <c r="F81" s="39"/>
      <c r="G81" s="37"/>
      <c r="H81" s="37"/>
      <c r="I81" s="4"/>
      <c r="J81" s="4"/>
    </row>
    <row r="82" spans="1:10" ht="11.45" customHeight="1" x14ac:dyDescent="0.2">
      <c r="A82" s="39"/>
      <c r="B82" s="39"/>
      <c r="C82" s="39"/>
      <c r="D82" s="39"/>
      <c r="E82" s="39"/>
      <c r="F82" s="39"/>
      <c r="G82" s="37"/>
      <c r="H82" s="37"/>
      <c r="I82" s="4"/>
      <c r="J82" s="4"/>
    </row>
    <row r="83" spans="1:10" ht="11.45" customHeight="1" x14ac:dyDescent="0.2">
      <c r="A83" s="38" t="s">
        <v>8</v>
      </c>
      <c r="B83" s="38"/>
      <c r="C83" s="39"/>
      <c r="D83" s="39"/>
      <c r="E83" s="39"/>
      <c r="F83" s="39"/>
      <c r="G83" s="37"/>
      <c r="H83" s="37"/>
      <c r="I83" s="4"/>
      <c r="J83" s="4"/>
    </row>
    <row r="84" spans="1:10" ht="11.45" customHeight="1" x14ac:dyDescent="0.2">
      <c r="A84" s="37" t="s">
        <v>9</v>
      </c>
      <c r="B84" s="37"/>
      <c r="C84" s="39"/>
      <c r="D84" s="39"/>
      <c r="E84" s="39"/>
      <c r="F84" s="39"/>
      <c r="G84" s="45"/>
      <c r="H84" s="39"/>
      <c r="I84" s="4"/>
      <c r="J84" s="4"/>
    </row>
    <row r="85" spans="1:10" ht="11.45" customHeight="1" x14ac:dyDescent="0.2">
      <c r="E85" s="39"/>
      <c r="F85" s="39"/>
      <c r="G85" s="39"/>
      <c r="H85" s="39"/>
      <c r="I85" s="4"/>
      <c r="J85" s="4"/>
    </row>
    <row r="86" spans="1:10" ht="11.45" customHeight="1" x14ac:dyDescent="0.2">
      <c r="I86" s="4"/>
      <c r="J86" s="4"/>
    </row>
    <row r="87" spans="1:10" x14ac:dyDescent="0.2">
      <c r="I87" s="4"/>
      <c r="J87" s="4"/>
    </row>
    <row r="88" spans="1:10" x14ac:dyDescent="0.2">
      <c r="J88" s="4"/>
    </row>
    <row r="89" spans="1:10" x14ac:dyDescent="0.2">
      <c r="J89" s="4"/>
    </row>
    <row r="90" spans="1:10" x14ac:dyDescent="0.2">
      <c r="J90" s="4"/>
    </row>
    <row r="91" spans="1:10" x14ac:dyDescent="0.2">
      <c r="J91" s="4"/>
    </row>
    <row r="92" spans="1:10" x14ac:dyDescent="0.2">
      <c r="J92" s="4"/>
    </row>
    <row r="93" spans="1:10" x14ac:dyDescent="0.2">
      <c r="J93" s="4"/>
    </row>
    <row r="94" spans="1:10" x14ac:dyDescent="0.2">
      <c r="J94" s="4"/>
    </row>
    <row r="95" spans="1:10" x14ac:dyDescent="0.2">
      <c r="J95" s="4"/>
    </row>
    <row r="96" spans="1:10" x14ac:dyDescent="0.2">
      <c r="J96" s="4"/>
    </row>
    <row r="97" spans="10:10" x14ac:dyDescent="0.2">
      <c r="J97" s="4"/>
    </row>
    <row r="98" spans="10:10" x14ac:dyDescent="0.2">
      <c r="J98" s="4"/>
    </row>
    <row r="99" spans="10:10" x14ac:dyDescent="0.2">
      <c r="J99" s="4"/>
    </row>
    <row r="100" spans="10:10" x14ac:dyDescent="0.2">
      <c r="J100" s="4"/>
    </row>
    <row r="101" spans="10:10" x14ac:dyDescent="0.2">
      <c r="J101" s="4"/>
    </row>
    <row r="102" spans="10:10" x14ac:dyDescent="0.2">
      <c r="J102" s="4"/>
    </row>
    <row r="103" spans="10:10" x14ac:dyDescent="0.2">
      <c r="J103" s="4"/>
    </row>
    <row r="104" spans="10:10" x14ac:dyDescent="0.2">
      <c r="J104" s="4"/>
    </row>
    <row r="105" spans="10:10" x14ac:dyDescent="0.2">
      <c r="J105" s="4"/>
    </row>
    <row r="106" spans="10:10" x14ac:dyDescent="0.2">
      <c r="J106" s="4"/>
    </row>
    <row r="107" spans="10:10" x14ac:dyDescent="0.2">
      <c r="J107" s="4"/>
    </row>
    <row r="108" spans="10:10" x14ac:dyDescent="0.2">
      <c r="J108" s="4"/>
    </row>
    <row r="109" spans="10:10" x14ac:dyDescent="0.2">
      <c r="J109" s="4"/>
    </row>
    <row r="110" spans="10:10" x14ac:dyDescent="0.2">
      <c r="J110" s="4"/>
    </row>
    <row r="111" spans="10:10" x14ac:dyDescent="0.2">
      <c r="J111" s="4"/>
    </row>
    <row r="112" spans="10:10" x14ac:dyDescent="0.2">
      <c r="J112" s="4"/>
    </row>
    <row r="115" spans="8:8" x14ac:dyDescent="0.2">
      <c r="H115" s="12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6_2018  </vt:lpstr>
    </vt:vector>
  </TitlesOfParts>
  <Company>Obec Lomnice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Jitka</cp:lastModifiedBy>
  <cp:lastPrinted>2019-01-29T11:44:56Z</cp:lastPrinted>
  <dcterms:created xsi:type="dcterms:W3CDTF">2013-03-12T11:58:35Z</dcterms:created>
  <dcterms:modified xsi:type="dcterms:W3CDTF">2019-02-26T20:04:57Z</dcterms:modified>
</cp:coreProperties>
</file>