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tova\Documents\"/>
    </mc:Choice>
  </mc:AlternateContent>
  <bookViews>
    <workbookView xWindow="0" yWindow="0" windowWidth="25200" windowHeight="11385"/>
  </bookViews>
  <sheets>
    <sheet name="1_2017" sheetId="33" r:id="rId1"/>
    <sheet name="15_2016  " sheetId="32" r:id="rId2"/>
    <sheet name="14_2016 " sheetId="31" r:id="rId3"/>
  </sheets>
  <calcPr calcId="152511"/>
</workbook>
</file>

<file path=xl/calcChain.xml><?xml version="1.0" encoding="utf-8"?>
<calcChain xmlns="http://schemas.openxmlformats.org/spreadsheetml/2006/main">
  <c r="G12" i="33" l="1"/>
  <c r="G6" i="33"/>
  <c r="F6" i="33"/>
  <c r="E6" i="33"/>
  <c r="H6" i="33"/>
  <c r="H5" i="33"/>
  <c r="G60" i="32" l="1"/>
  <c r="F60" i="32"/>
  <c r="E60" i="32"/>
  <c r="H59" i="32"/>
  <c r="H60" i="32" s="1"/>
  <c r="E58" i="32"/>
  <c r="F58" i="32"/>
  <c r="G58" i="32"/>
  <c r="E49" i="32"/>
  <c r="F49" i="32"/>
  <c r="G49" i="32"/>
  <c r="E42" i="32"/>
  <c r="F42" i="32"/>
  <c r="G42" i="32"/>
  <c r="E62" i="32"/>
  <c r="F62" i="32"/>
  <c r="G62" i="32"/>
  <c r="H61" i="32"/>
  <c r="H62" i="32" s="1"/>
  <c r="H50" i="32"/>
  <c r="H51" i="32"/>
  <c r="H52" i="32"/>
  <c r="H53" i="32"/>
  <c r="H54" i="32"/>
  <c r="H55" i="32"/>
  <c r="H56" i="32"/>
  <c r="H57" i="32"/>
  <c r="G45" i="32"/>
  <c r="F45" i="32"/>
  <c r="E45" i="32"/>
  <c r="H44" i="32"/>
  <c r="H43" i="32"/>
  <c r="H40" i="32"/>
  <c r="E36" i="32"/>
  <c r="F36" i="32"/>
  <c r="G36" i="32"/>
  <c r="H34" i="32"/>
  <c r="H33" i="32"/>
  <c r="H32" i="32"/>
  <c r="H31" i="32"/>
  <c r="H30" i="32"/>
  <c r="G29" i="32"/>
  <c r="F29" i="32"/>
  <c r="E29" i="32"/>
  <c r="H28" i="32"/>
  <c r="H27" i="32"/>
  <c r="G20" i="32"/>
  <c r="F20" i="32"/>
  <c r="E20" i="32"/>
  <c r="H19" i="32"/>
  <c r="H18" i="32"/>
  <c r="H58" i="32" l="1"/>
  <c r="H20" i="32"/>
  <c r="H45" i="32"/>
  <c r="H29" i="32"/>
  <c r="G28" i="31"/>
  <c r="H11" i="31"/>
  <c r="G67" i="32"/>
  <c r="H48" i="32"/>
  <c r="H47" i="32"/>
  <c r="H46" i="32"/>
  <c r="H41" i="32"/>
  <c r="H42" i="32" s="1"/>
  <c r="G39" i="32"/>
  <c r="F39" i="32"/>
  <c r="E39" i="32"/>
  <c r="H38" i="32"/>
  <c r="H37" i="32"/>
  <c r="H35" i="32"/>
  <c r="H36" i="32" s="1"/>
  <c r="G26" i="32"/>
  <c r="F26" i="32"/>
  <c r="E26" i="32"/>
  <c r="H25" i="32"/>
  <c r="H24" i="32"/>
  <c r="G23" i="32"/>
  <c r="F23" i="32"/>
  <c r="E23" i="32"/>
  <c r="H22" i="32"/>
  <c r="H21" i="32"/>
  <c r="G17" i="32"/>
  <c r="F17" i="32"/>
  <c r="E17" i="32"/>
  <c r="H16" i="32"/>
  <c r="H15" i="32"/>
  <c r="H14" i="32"/>
  <c r="H13" i="32"/>
  <c r="G12" i="32"/>
  <c r="F12" i="32"/>
  <c r="E12" i="32"/>
  <c r="H11" i="32"/>
  <c r="H10" i="32"/>
  <c r="G7" i="32"/>
  <c r="F7" i="32"/>
  <c r="E7" i="32"/>
  <c r="H6" i="32"/>
  <c r="H5" i="32"/>
  <c r="G31" i="31"/>
  <c r="G25" i="31"/>
  <c r="F25" i="31"/>
  <c r="E25" i="31"/>
  <c r="H24" i="31"/>
  <c r="H23" i="31"/>
  <c r="G20" i="31"/>
  <c r="F20" i="31"/>
  <c r="E20" i="31"/>
  <c r="H19" i="31"/>
  <c r="H18" i="31"/>
  <c r="G16" i="31"/>
  <c r="F16" i="31"/>
  <c r="E16" i="31"/>
  <c r="H15" i="31"/>
  <c r="G13" i="31"/>
  <c r="F13" i="31"/>
  <c r="E13" i="31"/>
  <c r="H12" i="31"/>
  <c r="H10" i="31"/>
  <c r="G8" i="31"/>
  <c r="F8" i="31"/>
  <c r="E8" i="31"/>
  <c r="H7" i="31"/>
  <c r="H6" i="31"/>
  <c r="G64" i="32" l="1"/>
  <c r="H7" i="32"/>
  <c r="H49" i="32"/>
  <c r="H17" i="32"/>
  <c r="H39" i="32"/>
  <c r="H12" i="32"/>
  <c r="H26" i="32"/>
  <c r="H23" i="32"/>
  <c r="H25" i="31"/>
  <c r="H13" i="31"/>
  <c r="H8" i="31"/>
  <c r="H16" i="31"/>
  <c r="H20" i="31"/>
</calcChain>
</file>

<file path=xl/sharedStrings.xml><?xml version="1.0" encoding="utf-8"?>
<sst xmlns="http://schemas.openxmlformats.org/spreadsheetml/2006/main" count="138" uniqueCount="95">
  <si>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</si>
  <si>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</si>
  <si>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</si>
  <si>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</si>
  <si>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</si>
  <si>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</si>
  <si>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</si>
  <si>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</si>
  <si>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</si>
  <si>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změna (RO 12)</t>
  </si>
  <si>
    <t>starosta obce</t>
  </si>
  <si>
    <t>Příjmy</t>
  </si>
  <si>
    <t>Výdaje</t>
  </si>
  <si>
    <t>VÝDAJE</t>
  </si>
  <si>
    <t>materiál</t>
  </si>
  <si>
    <t>PO celkem</t>
  </si>
  <si>
    <t>Správa celkem</t>
  </si>
  <si>
    <t>BH celkem</t>
  </si>
  <si>
    <t>KD celkem</t>
  </si>
  <si>
    <t xml:space="preserve"> </t>
  </si>
  <si>
    <t>ZO celkem</t>
  </si>
  <si>
    <t>TJ celkem</t>
  </si>
  <si>
    <t>opravy a údržba</t>
  </si>
  <si>
    <t>Zeleň celkem</t>
  </si>
  <si>
    <t>ke schválení ZO</t>
  </si>
  <si>
    <t>Kostel celkem</t>
  </si>
  <si>
    <t>přesun na pol. 5171</t>
  </si>
  <si>
    <t>služby</t>
  </si>
  <si>
    <t>přesun na pol. 5169</t>
  </si>
  <si>
    <t>MŠ celkem</t>
  </si>
  <si>
    <t>přesun na pol. 5019 a 5039</t>
  </si>
  <si>
    <t>dotace z ÚP</t>
  </si>
  <si>
    <t>na pol. 5169</t>
  </si>
  <si>
    <t>VO celkem</t>
  </si>
  <si>
    <t>čerpání dotace ÚP - hrubá mzda</t>
  </si>
  <si>
    <t>čerpání dotace ÚP - SP</t>
  </si>
  <si>
    <t>čerpání dotace ÚP - ZP</t>
  </si>
  <si>
    <t>refundace HM člena ZO</t>
  </si>
  <si>
    <t>refundace pojistného člena ZO</t>
  </si>
  <si>
    <t>Komunální odpad celkem</t>
  </si>
  <si>
    <t>Stav účtů k 30.11.2016: 8.397.119,53 Kč.</t>
  </si>
  <si>
    <t xml:space="preserve">ROZPOČTOVÉ OPATŘENÍ č. 14/2016                       </t>
  </si>
  <si>
    <t xml:space="preserve">                   (příloha č. 1  k usnesení č.      /2017  z VZO/22/2017, 30.1.2017)</t>
  </si>
  <si>
    <t>Dětská hřiště celkem</t>
  </si>
  <si>
    <t>oprava laviček</t>
  </si>
  <si>
    <t>přesun na § 3421 pol. 5171</t>
  </si>
  <si>
    <t>Ostatní zájmová činnost celkem</t>
  </si>
  <si>
    <t>na pol. 6121</t>
  </si>
  <si>
    <t>kaplička</t>
  </si>
  <si>
    <t>Pohřebnictví celkem</t>
  </si>
  <si>
    <t>přesun na pol. 5164</t>
  </si>
  <si>
    <t>nájemné Multikára</t>
  </si>
  <si>
    <t>Tímto rozpočtovým opatřením nedošlo ke změně salda rozpočtu.</t>
  </si>
  <si>
    <t>V Lomnici, 19.1.2017</t>
  </si>
  <si>
    <t xml:space="preserve">ROZPOČTOVÉ OPATŘENÍ č. 15/2016                       </t>
  </si>
  <si>
    <t xml:space="preserve">                   (příloha č. 1  k usnesení č.      /2017  z VZO/   /2017, 30.1.2017)</t>
  </si>
  <si>
    <t>převod ze soc. fondu na BÚ</t>
  </si>
  <si>
    <t>opravy</t>
  </si>
  <si>
    <t>přesun z DHDM na materiál</t>
  </si>
  <si>
    <t>přesun ze služeb na pohoštění (akce)</t>
  </si>
  <si>
    <t>pohoštění-akce KŠK+obec</t>
  </si>
  <si>
    <t>přesun ze služeb na opravy</t>
  </si>
  <si>
    <t>z materiálu na opravy</t>
  </si>
  <si>
    <t>oprava vedení Kraslická ul.</t>
  </si>
  <si>
    <t>z oprav na investice</t>
  </si>
  <si>
    <t>z oprav na služby</t>
  </si>
  <si>
    <t>služby-odvoz odpadu</t>
  </si>
  <si>
    <t>z PHM na služby</t>
  </si>
  <si>
    <t>z poradenství a konzultace na služby</t>
  </si>
  <si>
    <t>z el. na zboží a služby</t>
  </si>
  <si>
    <t>zboží (nádoby na PDO)</t>
  </si>
  <si>
    <t>z darů na příspěvek na stravné</t>
  </si>
  <si>
    <t>příspěvek na stravné</t>
  </si>
  <si>
    <t>Péče o staré občany celkem</t>
  </si>
  <si>
    <t>z DHDM na služby</t>
  </si>
  <si>
    <t>služby-pedikúra</t>
  </si>
  <si>
    <t>Pečovatelská služba celkem</t>
  </si>
  <si>
    <t xml:space="preserve"> příspěvek hasičům 2016</t>
  </si>
  <si>
    <t>opr. Pol.-přísp. Hasičům</t>
  </si>
  <si>
    <t>ze zak. poj. na pol. 5011</t>
  </si>
  <si>
    <t>z telefonů na služby</t>
  </si>
  <si>
    <t>z transferů obcím na §6409-pokuta DAF</t>
  </si>
  <si>
    <t>SF-převod čerpání 2016 na BÚ</t>
  </si>
  <si>
    <t>Ostatní činnosti celkem</t>
  </si>
  <si>
    <t>Stav účtů k 31.12.2016: 8.577.763,29 Kč.</t>
  </si>
  <si>
    <t>V Lomnici, 20.1.2017</t>
  </si>
  <si>
    <t>pokuta ve SŘ - DAF</t>
  </si>
  <si>
    <t xml:space="preserve">  </t>
  </si>
  <si>
    <t xml:space="preserve">ROZPOČTOVÉ OPATŘENÍ č. 1/2017                       </t>
  </si>
  <si>
    <t>na vědomí ZO (provedeno k 31.12.2016)</t>
  </si>
  <si>
    <t>na vědomí ZO (provedeno k 30.11.2016)</t>
  </si>
  <si>
    <t>příspěvek na výkon státní správy-úprava dle rozpisu</t>
  </si>
  <si>
    <t>Tímto rozpočtovým opatřením dojde k navýšení přebytku rozpočtu na 132 200,00 Kč.</t>
  </si>
  <si>
    <t>V Lomnici, 23.1.2017</t>
  </si>
  <si>
    <t>Převody vl. fondům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</si>
</sst>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8" fillId="3" borderId="0" xfId="0" applyFont="1" applyFill="1" applyBorder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" fontId="6" fillId="7" borderId="0" xfId="0" applyNumberFormat="1" applyFont="1" applyFill="1" applyAlignment="1">
      <alignment horizontal="center"/>
    </xf>
    <xf numFmtId="0" fontId="9" fillId="0" borderId="0" xfId="0" applyFont="1"/>
    <xf numFmtId="0" fontId="10" fillId="0" borderId="1" xfId="0" applyFont="1" applyFill="1" applyBorder="1"/>
    <xf numFmtId="0" fontId="10" fillId="0" borderId="0" xfId="0" applyFont="1" applyFill="1"/>
    <xf numFmtId="0" fontId="4" fillId="0" borderId="1" xfId="0" applyFont="1" applyFill="1" applyBorder="1"/>
    <xf numFmtId="0" fontId="4" fillId="7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Alignment="1">
      <alignment horizontal="left"/>
    </xf>
    <xf numFmtId="4" fontId="10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4" fontId="10" fillId="3" borderId="0" xfId="0" applyNumberFormat="1" applyFont="1" applyFill="1"/>
    <xf numFmtId="4" fontId="6" fillId="7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9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/>
    <xf numFmtId="4" fontId="10" fillId="0" borderId="1" xfId="0" applyNumberFormat="1" applyFont="1" applyFill="1" applyBorder="1" applyAlignment="1">
      <alignment horizontal="right"/>
    </xf>
    <xf numFmtId="0" fontId="6" fillId="3" borderId="0" xfId="0" applyFont="1" applyFill="1"/>
    <xf numFmtId="0" fontId="10" fillId="3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7" borderId="0" xfId="0" applyFont="1" applyFill="1"/>
    <xf numFmtId="0" fontId="10" fillId="7" borderId="0" xfId="0" applyFont="1" applyFill="1"/>
    <xf numFmtId="0" fontId="6" fillId="7" borderId="0" xfId="0" applyFont="1" applyFill="1" applyAlignment="1">
      <alignment horizontal="center"/>
    </xf>
    <xf numFmtId="4" fontId="10" fillId="7" borderId="0" xfId="0" applyNumberFormat="1" applyFont="1" applyFill="1"/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8" fontId="10" fillId="6" borderId="0" xfId="0" applyNumberFormat="1" applyFont="1" applyFill="1" applyBorder="1"/>
    <xf numFmtId="4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0" fillId="5" borderId="0" xfId="0" applyFont="1" applyFill="1" applyBorder="1"/>
    <xf numFmtId="4" fontId="10" fillId="5" borderId="0" xfId="0" applyNumberFormat="1" applyFont="1" applyFill="1" applyBorder="1"/>
    <xf numFmtId="8" fontId="10" fillId="5" borderId="0" xfId="0" applyNumberFormat="1" applyFont="1" applyFill="1" applyBorder="1"/>
    <xf numFmtId="4" fontId="10" fillId="4" borderId="0" xfId="0" applyNumberFormat="1" applyFont="1" applyFill="1" applyBorder="1"/>
    <xf numFmtId="4" fontId="6" fillId="4" borderId="0" xfId="0" applyNumberFormat="1" applyFont="1" applyFill="1" applyBorder="1"/>
    <xf numFmtId="4" fontId="6" fillId="0" borderId="0" xfId="0" applyNumberFormat="1" applyFont="1" applyFill="1" applyBorder="1"/>
    <xf numFmtId="0" fontId="12" fillId="3" borderId="0" xfId="0" applyFont="1" applyFill="1" applyBorder="1"/>
    <xf numFmtId="0" fontId="6" fillId="0" borderId="0" xfId="0" applyFont="1"/>
    <xf numFmtId="0" fontId="10" fillId="0" borderId="0" xfId="0" applyFont="1"/>
    <xf numFmtId="0" fontId="9" fillId="6" borderId="0" xfId="0" applyFont="1" applyFill="1"/>
    <xf numFmtId="0" fontId="4" fillId="6" borderId="0" xfId="0" applyFont="1" applyFill="1"/>
    <xf numFmtId="0" fontId="9" fillId="6" borderId="0" xfId="0" applyFont="1" applyFill="1" applyAlignment="1">
      <alignment horizontal="center"/>
    </xf>
    <xf numFmtId="4" fontId="9" fillId="6" borderId="0" xfId="0" applyNumberFormat="1" applyFont="1" applyFill="1" applyAlignment="1">
      <alignment horizontal="center"/>
    </xf>
    <xf numFmtId="0" fontId="9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9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9" fillId="6" borderId="0" xfId="0" applyNumberFormat="1" applyFont="1" applyFill="1"/>
    <xf numFmtId="0" fontId="9" fillId="0" borderId="0" xfId="0" applyFont="1" applyFill="1" applyAlignment="1">
      <alignment horizontal="left"/>
    </xf>
    <xf numFmtId="0" fontId="9" fillId="7" borderId="0" xfId="0" applyFont="1" applyFill="1"/>
    <xf numFmtId="0" fontId="9" fillId="7" borderId="0" xfId="0" applyFont="1" applyFill="1" applyAlignment="1">
      <alignment horizontal="center"/>
    </xf>
    <xf numFmtId="4" fontId="9" fillId="7" borderId="0" xfId="0" applyNumberFormat="1" applyFont="1" applyFill="1" applyAlignment="1">
      <alignment horizontal="center"/>
    </xf>
    <xf numFmtId="4" fontId="9" fillId="7" borderId="0" xfId="0" applyNumberFormat="1" applyFont="1" applyFill="1"/>
    <xf numFmtId="4" fontId="4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4" fontId="7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9" fillId="4" borderId="0" xfId="0" applyNumberFormat="1" applyFont="1" applyFill="1" applyBorder="1"/>
    <xf numFmtId="4" fontId="4" fillId="0" borderId="0" xfId="0" applyNumberFormat="1" applyFont="1" applyFill="1" applyBorder="1"/>
    <xf numFmtId="4" fontId="9" fillId="0" borderId="0" xfId="0" applyNumberFormat="1" applyFont="1" applyFill="1" applyBorder="1"/>
    <xf numFmtId="0" fontId="4" fillId="0" borderId="0" xfId="0" applyFont="1"/>
    <xf numFmtId="0" fontId="13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A19" sqref="A19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3" t="s">
        <v>88</v>
      </c>
      <c r="B2" s="3"/>
      <c r="C2" s="3"/>
      <c r="D2" s="3"/>
      <c r="E2" s="4" t="s">
        <v>55</v>
      </c>
      <c r="G2" s="4"/>
      <c r="H2" s="4"/>
    </row>
    <row r="3" spans="1:9" ht="11.45" customHeight="1" x14ac:dyDescent="0.2">
      <c r="A3" s="24" t="s">
        <v>24</v>
      </c>
      <c r="B3" s="24"/>
      <c r="C3" s="24"/>
      <c r="D3" s="4"/>
      <c r="E3" s="4"/>
      <c r="F3" s="4"/>
      <c r="G3" s="62" t="s">
        <v>0</v>
      </c>
      <c r="H3" s="24"/>
    </row>
    <row r="4" spans="1:9" x14ac:dyDescent="0.2">
      <c r="A4" s="50" t="s">
        <v>1</v>
      </c>
      <c r="B4" s="50"/>
      <c r="C4" s="50"/>
      <c r="D4" s="51"/>
      <c r="E4" s="52" t="s">
        <v>2</v>
      </c>
      <c r="F4" s="53" t="s">
        <v>3</v>
      </c>
      <c r="G4" s="53" t="s">
        <v>9</v>
      </c>
      <c r="H4" s="53" t="s">
        <v>4</v>
      </c>
      <c r="I4" s="6"/>
    </row>
    <row r="5" spans="1:9" ht="11.45" customHeight="1" x14ac:dyDescent="0.2">
      <c r="A5" s="56"/>
      <c r="B5" s="14">
        <v>4112</v>
      </c>
      <c r="C5" s="56"/>
      <c r="D5" s="79" t="s">
        <v>91</v>
      </c>
      <c r="E5" s="57">
        <v>380000</v>
      </c>
      <c r="F5" s="57">
        <v>380000</v>
      </c>
      <c r="G5" s="57">
        <v>28200</v>
      </c>
      <c r="H5" s="57">
        <f>F5+G5</f>
        <v>408200</v>
      </c>
      <c r="I5" s="6"/>
    </row>
    <row r="6" spans="1:9" ht="11.45" customHeight="1" x14ac:dyDescent="0.2">
      <c r="A6" s="58" t="s">
        <v>5</v>
      </c>
      <c r="B6" s="58"/>
      <c r="C6" s="58"/>
      <c r="D6" s="59"/>
      <c r="E6" s="60">
        <f>SUM(E5:E5)</f>
        <v>380000</v>
      </c>
      <c r="F6" s="60">
        <f>SUM(F5:F5)</f>
        <v>380000</v>
      </c>
      <c r="G6" s="61">
        <f>SUM(G5:G5)</f>
        <v>28200</v>
      </c>
      <c r="H6" s="60">
        <f>SUM(H5:H5)</f>
        <v>408200</v>
      </c>
      <c r="I6" s="6"/>
    </row>
    <row r="7" spans="1:9" ht="11.45" customHeight="1" x14ac:dyDescent="0.2">
      <c r="A7" s="24"/>
      <c r="B7" s="24"/>
      <c r="C7" s="24"/>
      <c r="D7" s="4"/>
      <c r="E7" s="4"/>
      <c r="F7" s="4"/>
      <c r="G7" s="62"/>
      <c r="H7" s="24"/>
      <c r="I7" s="6"/>
    </row>
    <row r="8" spans="1:9" ht="8.4499999999999993" customHeight="1" x14ac:dyDescent="0.2">
      <c r="A8" s="24"/>
      <c r="B8" s="24"/>
      <c r="C8" s="24"/>
      <c r="D8" s="4"/>
      <c r="E8" s="4"/>
      <c r="F8" s="4"/>
      <c r="G8" s="62"/>
      <c r="H8" s="24"/>
      <c r="I8" s="6"/>
    </row>
    <row r="9" spans="1:9" ht="11.45" customHeight="1" x14ac:dyDescent="0.2">
      <c r="A9" s="63" t="s">
        <v>6</v>
      </c>
      <c r="B9" s="63"/>
      <c r="C9" s="63"/>
      <c r="D9" s="15"/>
      <c r="E9" s="67"/>
      <c r="F9" s="67"/>
      <c r="G9" s="66">
        <v>0</v>
      </c>
      <c r="H9" s="67"/>
      <c r="I9" s="6"/>
    </row>
    <row r="10" spans="1:9" ht="7.9" customHeight="1" x14ac:dyDescent="0.2">
      <c r="A10" s="24"/>
      <c r="B10" s="24"/>
      <c r="C10" s="24"/>
      <c r="D10" s="4"/>
      <c r="E10" s="4"/>
      <c r="F10" s="4"/>
      <c r="G10" s="62"/>
      <c r="H10" s="24"/>
      <c r="I10" s="6"/>
    </row>
    <row r="11" spans="1:9" ht="11.45" customHeight="1" x14ac:dyDescent="0.2">
      <c r="A11" s="68" t="s">
        <v>11</v>
      </c>
      <c r="B11" s="9"/>
      <c r="C11" s="9"/>
      <c r="D11" s="69">
        <v>28200</v>
      </c>
      <c r="E11" s="70"/>
      <c r="F11" s="8"/>
      <c r="G11" s="8"/>
      <c r="H11" s="8"/>
      <c r="I11" s="6"/>
    </row>
    <row r="12" spans="1:9" ht="11.45" customHeight="1" x14ac:dyDescent="0.2">
      <c r="A12" s="71" t="s">
        <v>12</v>
      </c>
      <c r="B12" s="71"/>
      <c r="C12" s="72"/>
      <c r="D12" s="73">
        <v>0</v>
      </c>
      <c r="E12" s="74"/>
      <c r="F12" s="74" t="s">
        <v>7</v>
      </c>
      <c r="G12" s="74">
        <f>D11-D12</f>
        <v>28200</v>
      </c>
      <c r="H12" s="75"/>
      <c r="I12" s="6"/>
    </row>
    <row r="13" spans="1:9" ht="7.15" customHeight="1" x14ac:dyDescent="0.2">
      <c r="A13" s="24"/>
      <c r="B13" s="24"/>
      <c r="C13" s="24"/>
      <c r="D13" s="4"/>
      <c r="E13" s="4"/>
      <c r="F13" s="4"/>
      <c r="G13" s="62"/>
      <c r="H13" s="24"/>
      <c r="I13" s="6"/>
    </row>
    <row r="14" spans="1:9" ht="11.45" customHeight="1" x14ac:dyDescent="0.2">
      <c r="A14" s="17" t="s">
        <v>92</v>
      </c>
      <c r="B14" s="17"/>
      <c r="C14" s="76"/>
      <c r="D14" s="17"/>
      <c r="E14" s="76"/>
      <c r="F14" s="76"/>
      <c r="G14" s="76"/>
      <c r="H14" s="77"/>
      <c r="I14" s="6"/>
    </row>
    <row r="15" spans="1:9" ht="7.15" customHeight="1" x14ac:dyDescent="0.2">
      <c r="A15" s="24" t="s">
        <v>19</v>
      </c>
      <c r="B15" s="24"/>
      <c r="C15" s="24"/>
      <c r="D15" s="4"/>
      <c r="E15" s="4"/>
      <c r="F15" s="4"/>
      <c r="G15" s="62"/>
      <c r="H15" s="24"/>
      <c r="I15" s="6"/>
    </row>
    <row r="16" spans="1:9" ht="6" customHeight="1" x14ac:dyDescent="0.2">
      <c r="A16" s="11"/>
      <c r="B16" s="78"/>
      <c r="C16" s="78"/>
      <c r="D16" s="78"/>
      <c r="E16" s="78"/>
      <c r="F16" s="78"/>
      <c r="G16" s="4"/>
      <c r="H16" s="78"/>
      <c r="I16" s="6"/>
    </row>
    <row r="17" spans="1:9" ht="11.45" customHeight="1" x14ac:dyDescent="0.2">
      <c r="A17" s="17" t="s">
        <v>93</v>
      </c>
      <c r="B17" s="17"/>
      <c r="C17" s="17"/>
      <c r="D17" s="17"/>
      <c r="E17" s="17"/>
      <c r="F17" s="76"/>
      <c r="G17" s="77"/>
      <c r="H17" s="77"/>
      <c r="I17" s="6"/>
    </row>
    <row r="18" spans="1:9" ht="11.45" customHeight="1" x14ac:dyDescent="0.2">
      <c r="A18" s="78"/>
      <c r="B18" s="78"/>
      <c r="C18" s="78"/>
      <c r="D18" s="78"/>
      <c r="E18" s="78"/>
      <c r="F18" s="78"/>
      <c r="G18" s="76"/>
      <c r="H18" s="76"/>
      <c r="I18" s="6"/>
    </row>
    <row r="19" spans="1:9" ht="11.45" customHeight="1" x14ac:dyDescent="0.2">
      <c r="A19" s="78"/>
      <c r="B19" s="78"/>
      <c r="C19" s="78"/>
      <c r="D19" s="78"/>
      <c r="E19" s="78"/>
      <c r="F19" s="78"/>
      <c r="G19" s="76"/>
      <c r="H19" s="76"/>
      <c r="I19" s="6"/>
    </row>
    <row r="20" spans="1:9" ht="11.45" customHeight="1" x14ac:dyDescent="0.2">
      <c r="A20" s="78"/>
      <c r="B20" s="78"/>
      <c r="C20" s="78"/>
      <c r="D20" s="78"/>
      <c r="E20" s="78"/>
      <c r="F20" s="78"/>
      <c r="G20" s="76"/>
      <c r="H20" s="76"/>
      <c r="I20" s="6"/>
    </row>
    <row r="21" spans="1:9" ht="11.45" customHeight="1" x14ac:dyDescent="0.2">
      <c r="A21" s="78"/>
      <c r="B21" s="78"/>
      <c r="C21" s="78"/>
      <c r="D21" s="78"/>
      <c r="E21" s="78"/>
      <c r="F21" s="78"/>
      <c r="G21" s="76"/>
      <c r="H21" s="76"/>
      <c r="I21" s="6"/>
    </row>
    <row r="22" spans="1:9" ht="11.45" customHeight="1" x14ac:dyDescent="0.2">
      <c r="A22" s="78"/>
      <c r="B22" s="78"/>
      <c r="C22" s="78"/>
      <c r="D22" s="78"/>
      <c r="E22" s="78"/>
      <c r="F22" s="78"/>
      <c r="G22" s="76"/>
      <c r="H22" s="76"/>
      <c r="I22" s="6"/>
    </row>
    <row r="23" spans="1:9" ht="11.45" customHeight="1" x14ac:dyDescent="0.2">
      <c r="A23" s="78"/>
      <c r="B23" s="78"/>
      <c r="C23" s="78"/>
      <c r="D23" s="78"/>
      <c r="E23" s="78"/>
      <c r="F23" s="78"/>
      <c r="G23" s="76"/>
      <c r="H23" s="76"/>
      <c r="I23" s="6"/>
    </row>
    <row r="24" spans="1:9" ht="11.45" customHeight="1" x14ac:dyDescent="0.2">
      <c r="A24" s="77" t="s">
        <v>8</v>
      </c>
      <c r="B24" s="77"/>
      <c r="C24" s="78"/>
      <c r="D24" s="78"/>
      <c r="E24" s="78"/>
      <c r="F24" s="78"/>
      <c r="G24" s="78"/>
      <c r="H24" s="78"/>
      <c r="I24" s="6"/>
    </row>
    <row r="25" spans="1:9" ht="11.45" customHeight="1" x14ac:dyDescent="0.2">
      <c r="A25" s="76" t="s">
        <v>10</v>
      </c>
      <c r="B25" s="76"/>
      <c r="C25" s="78"/>
      <c r="D25" s="78"/>
      <c r="E25" s="78"/>
      <c r="F25" s="78"/>
      <c r="G25" s="78"/>
      <c r="H25" s="78"/>
      <c r="I25" s="6"/>
    </row>
    <row r="26" spans="1:9" ht="11.45" customHeight="1" x14ac:dyDescent="0.2">
      <c r="I26" s="6"/>
    </row>
    <row r="27" spans="1:9" x14ac:dyDescent="0.2">
      <c r="I27" s="6"/>
    </row>
    <row r="55" spans="8:8" x14ac:dyDescent="0.2">
      <c r="H55" s="2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34" zoomScaleNormal="100" workbookViewId="0">
      <selection activeCell="K62" sqref="K62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3" t="s">
        <v>54</v>
      </c>
      <c r="B2" s="3"/>
      <c r="C2" s="3"/>
      <c r="D2" s="3"/>
      <c r="E2" s="4" t="s">
        <v>55</v>
      </c>
      <c r="G2" s="4"/>
      <c r="H2" s="4"/>
    </row>
    <row r="3" spans="1:9" ht="11.45" customHeight="1" x14ac:dyDescent="0.2">
      <c r="A3" s="24" t="s">
        <v>89</v>
      </c>
      <c r="B3" s="24"/>
      <c r="C3" s="24"/>
      <c r="D3" s="4"/>
      <c r="E3" s="4"/>
      <c r="F3" s="4"/>
      <c r="G3" s="62" t="s">
        <v>0</v>
      </c>
      <c r="H3" s="24"/>
    </row>
    <row r="4" spans="1:9" x14ac:dyDescent="0.2">
      <c r="A4" s="50" t="s">
        <v>1</v>
      </c>
      <c r="B4" s="50"/>
      <c r="C4" s="50"/>
      <c r="D4" s="51"/>
      <c r="E4" s="52" t="s">
        <v>2</v>
      </c>
      <c r="F4" s="53" t="s">
        <v>3</v>
      </c>
      <c r="G4" s="53" t="s">
        <v>9</v>
      </c>
      <c r="H4" s="53" t="s">
        <v>4</v>
      </c>
      <c r="I4" s="6"/>
    </row>
    <row r="5" spans="1:9" ht="11.45" customHeight="1" x14ac:dyDescent="0.2">
      <c r="A5" s="54"/>
      <c r="B5" s="17">
        <v>4116</v>
      </c>
      <c r="C5" s="54"/>
      <c r="D5" s="17" t="s">
        <v>31</v>
      </c>
      <c r="E5" s="55">
        <v>0</v>
      </c>
      <c r="F5" s="55">
        <v>272453</v>
      </c>
      <c r="G5" s="55">
        <v>31400</v>
      </c>
      <c r="H5" s="55">
        <f>F5+G5</f>
        <v>303853</v>
      </c>
      <c r="I5" s="6"/>
    </row>
    <row r="6" spans="1:9" ht="11.45" customHeight="1" x14ac:dyDescent="0.2">
      <c r="A6" s="56">
        <v>6330</v>
      </c>
      <c r="B6" s="14">
        <v>4134</v>
      </c>
      <c r="C6" s="56"/>
      <c r="D6" s="14" t="s">
        <v>56</v>
      </c>
      <c r="E6" s="57">
        <v>0</v>
      </c>
      <c r="F6" s="57">
        <v>12652186.960000001</v>
      </c>
      <c r="G6" s="57">
        <v>122537</v>
      </c>
      <c r="H6" s="57">
        <f>F6+G6</f>
        <v>12774723.960000001</v>
      </c>
      <c r="I6" s="6"/>
    </row>
    <row r="7" spans="1:9" ht="11.45" customHeight="1" x14ac:dyDescent="0.2">
      <c r="A7" s="58" t="s">
        <v>5</v>
      </c>
      <c r="B7" s="58"/>
      <c r="C7" s="58"/>
      <c r="D7" s="59"/>
      <c r="E7" s="60">
        <f>SUM(E5:E6)</f>
        <v>0</v>
      </c>
      <c r="F7" s="60">
        <f>SUM(F5:F6)</f>
        <v>12924639.960000001</v>
      </c>
      <c r="G7" s="61">
        <f>SUM(G5:G6)</f>
        <v>153937</v>
      </c>
      <c r="H7" s="60">
        <f>SUM(H5:H6)</f>
        <v>13078576.960000001</v>
      </c>
      <c r="I7" s="6"/>
    </row>
    <row r="8" spans="1:9" ht="11.45" customHeight="1" x14ac:dyDescent="0.2">
      <c r="A8" s="24"/>
      <c r="B8" s="24"/>
      <c r="C8" s="24"/>
      <c r="D8" s="4"/>
      <c r="E8" s="4"/>
      <c r="F8" s="4"/>
      <c r="G8" s="62"/>
      <c r="H8" s="24"/>
      <c r="I8" s="6"/>
    </row>
    <row r="9" spans="1:9" ht="11.45" customHeight="1" x14ac:dyDescent="0.2">
      <c r="A9" s="63" t="s">
        <v>13</v>
      </c>
      <c r="B9" s="63"/>
      <c r="C9" s="63"/>
      <c r="D9" s="15"/>
      <c r="E9" s="64" t="s">
        <v>2</v>
      </c>
      <c r="F9" s="65" t="s">
        <v>3</v>
      </c>
      <c r="G9" s="65" t="s">
        <v>9</v>
      </c>
      <c r="H9" s="65" t="s">
        <v>4</v>
      </c>
      <c r="I9" s="6"/>
    </row>
    <row r="10" spans="1:9" ht="11.45" customHeight="1" x14ac:dyDescent="0.2">
      <c r="A10" s="54">
        <v>3111</v>
      </c>
      <c r="B10" s="17">
        <v>5171</v>
      </c>
      <c r="C10" s="54"/>
      <c r="D10" s="17" t="s">
        <v>57</v>
      </c>
      <c r="E10" s="55">
        <v>50000</v>
      </c>
      <c r="F10" s="55">
        <v>61000</v>
      </c>
      <c r="G10" s="55">
        <v>6578.5</v>
      </c>
      <c r="H10" s="55">
        <f>F10+G10</f>
        <v>67578.5</v>
      </c>
      <c r="I10" s="6"/>
    </row>
    <row r="11" spans="1:9" ht="11.45" customHeight="1" x14ac:dyDescent="0.2">
      <c r="A11" s="56"/>
      <c r="B11" s="14">
        <v>6121</v>
      </c>
      <c r="C11" s="56"/>
      <c r="D11" s="14" t="s">
        <v>26</v>
      </c>
      <c r="E11" s="57">
        <v>530000</v>
      </c>
      <c r="F11" s="57">
        <v>959000</v>
      </c>
      <c r="G11" s="57">
        <v>-6578.5</v>
      </c>
      <c r="H11" s="57">
        <f>F11+G11</f>
        <v>952421.5</v>
      </c>
      <c r="I11" s="6"/>
    </row>
    <row r="12" spans="1:9" ht="11.45" customHeight="1" x14ac:dyDescent="0.2">
      <c r="A12" s="58" t="s">
        <v>29</v>
      </c>
      <c r="B12" s="58"/>
      <c r="C12" s="58"/>
      <c r="D12" s="59"/>
      <c r="E12" s="60">
        <f>SUM(E10:E11)</f>
        <v>580000</v>
      </c>
      <c r="F12" s="60">
        <f>SUM(F10:F11)</f>
        <v>1020000</v>
      </c>
      <c r="G12" s="66">
        <f>SUM(G10:G11)</f>
        <v>0</v>
      </c>
      <c r="H12" s="60">
        <f>SUM(H10:H11)</f>
        <v>1020000</v>
      </c>
      <c r="I12" s="6"/>
    </row>
    <row r="13" spans="1:9" ht="11.45" customHeight="1" x14ac:dyDescent="0.2">
      <c r="A13" s="54">
        <v>3392</v>
      </c>
      <c r="B13" s="17">
        <v>5137</v>
      </c>
      <c r="C13" s="54"/>
      <c r="D13" s="17" t="s">
        <v>58</v>
      </c>
      <c r="E13" s="55">
        <v>75000</v>
      </c>
      <c r="F13" s="55">
        <v>75000</v>
      </c>
      <c r="G13" s="55">
        <v>-2740.66</v>
      </c>
      <c r="H13" s="55">
        <f>F13+G13</f>
        <v>72259.34</v>
      </c>
      <c r="I13" s="6"/>
    </row>
    <row r="14" spans="1:9" ht="11.45" customHeight="1" x14ac:dyDescent="0.2">
      <c r="A14" s="54"/>
      <c r="B14" s="17">
        <v>5139</v>
      </c>
      <c r="C14" s="54"/>
      <c r="D14" s="17" t="s">
        <v>14</v>
      </c>
      <c r="E14" s="55">
        <v>50000</v>
      </c>
      <c r="F14" s="55">
        <v>40000</v>
      </c>
      <c r="G14" s="55">
        <v>2740.66</v>
      </c>
      <c r="H14" s="55">
        <f t="shared" ref="H14:H15" si="0">F14+G14</f>
        <v>42740.66</v>
      </c>
      <c r="I14" s="6"/>
    </row>
    <row r="15" spans="1:9" ht="11.45" customHeight="1" x14ac:dyDescent="0.2">
      <c r="A15" s="54"/>
      <c r="B15" s="17">
        <v>5169</v>
      </c>
      <c r="C15" s="54"/>
      <c r="D15" s="17" t="s">
        <v>59</v>
      </c>
      <c r="E15" s="55">
        <v>800000</v>
      </c>
      <c r="F15" s="55">
        <v>750000</v>
      </c>
      <c r="G15" s="55">
        <v>-11988.62</v>
      </c>
      <c r="H15" s="55">
        <f t="shared" si="0"/>
        <v>738011.38</v>
      </c>
      <c r="I15" s="6"/>
    </row>
    <row r="16" spans="1:9" ht="11.45" customHeight="1" x14ac:dyDescent="0.2">
      <c r="A16" s="56"/>
      <c r="B16" s="14">
        <v>5175</v>
      </c>
      <c r="C16" s="56"/>
      <c r="D16" s="14" t="s">
        <v>60</v>
      </c>
      <c r="E16" s="57">
        <v>50000</v>
      </c>
      <c r="F16" s="57">
        <v>70000</v>
      </c>
      <c r="G16" s="57">
        <v>11988.62</v>
      </c>
      <c r="H16" s="57">
        <f>F16+G16</f>
        <v>81988.62</v>
      </c>
      <c r="I16" s="6"/>
    </row>
    <row r="17" spans="1:9" ht="11.45" customHeight="1" x14ac:dyDescent="0.2">
      <c r="A17" s="58" t="s">
        <v>18</v>
      </c>
      <c r="B17" s="58"/>
      <c r="C17" s="58"/>
      <c r="D17" s="59"/>
      <c r="E17" s="60">
        <f>SUM(E13:E16)</f>
        <v>975000</v>
      </c>
      <c r="F17" s="60">
        <f>SUM(F13:F16)</f>
        <v>935000</v>
      </c>
      <c r="G17" s="66">
        <f>SUM(G13:G16)</f>
        <v>0</v>
      </c>
      <c r="H17" s="60">
        <f>SUM(H13:H16)</f>
        <v>935000</v>
      </c>
      <c r="I17" s="6"/>
    </row>
    <row r="18" spans="1:9" ht="11.45" customHeight="1" x14ac:dyDescent="0.2">
      <c r="A18" s="54">
        <v>3419</v>
      </c>
      <c r="B18" s="17">
        <v>5169</v>
      </c>
      <c r="C18" s="54"/>
      <c r="D18" s="17" t="s">
        <v>61</v>
      </c>
      <c r="E18" s="55">
        <v>230000</v>
      </c>
      <c r="F18" s="55">
        <v>200771</v>
      </c>
      <c r="G18" s="55">
        <v>-38409</v>
      </c>
      <c r="H18" s="55">
        <f>F18+G18</f>
        <v>162362</v>
      </c>
      <c r="I18" s="6"/>
    </row>
    <row r="19" spans="1:9" ht="11.45" customHeight="1" x14ac:dyDescent="0.2">
      <c r="A19" s="56"/>
      <c r="B19" s="14">
        <v>5171</v>
      </c>
      <c r="C19" s="56"/>
      <c r="D19" s="14" t="s">
        <v>22</v>
      </c>
      <c r="E19" s="57">
        <v>50000</v>
      </c>
      <c r="F19" s="57">
        <v>100000</v>
      </c>
      <c r="G19" s="57">
        <v>38409</v>
      </c>
      <c r="H19" s="57">
        <f t="shared" ref="H19" si="1">F19+G19</f>
        <v>138409</v>
      </c>
      <c r="I19" s="6"/>
    </row>
    <row r="20" spans="1:9" ht="11.45" customHeight="1" x14ac:dyDescent="0.2">
      <c r="A20" s="58" t="s">
        <v>21</v>
      </c>
      <c r="B20" s="58"/>
      <c r="C20" s="58"/>
      <c r="D20" s="59"/>
      <c r="E20" s="60">
        <f>SUM(E18:E19)</f>
        <v>280000</v>
      </c>
      <c r="F20" s="60">
        <f>SUM(F18:F19)</f>
        <v>300771</v>
      </c>
      <c r="G20" s="66">
        <f>SUM(G18:G19)</f>
        <v>0</v>
      </c>
      <c r="H20" s="60">
        <f>SUM(H18:H19)</f>
        <v>300771</v>
      </c>
      <c r="I20" s="6"/>
    </row>
    <row r="21" spans="1:9" ht="11.45" customHeight="1" x14ac:dyDescent="0.2">
      <c r="A21" s="54">
        <v>3612</v>
      </c>
      <c r="B21" s="17">
        <v>5169</v>
      </c>
      <c r="C21" s="54"/>
      <c r="D21" s="17" t="s">
        <v>27</v>
      </c>
      <c r="E21" s="55">
        <v>100000</v>
      </c>
      <c r="F21" s="55">
        <v>85000</v>
      </c>
      <c r="G21" s="55">
        <v>6189.2</v>
      </c>
      <c r="H21" s="55">
        <f>F21+G21</f>
        <v>91189.2</v>
      </c>
      <c r="I21" s="6"/>
    </row>
    <row r="22" spans="1:9" ht="11.45" customHeight="1" x14ac:dyDescent="0.2">
      <c r="A22" s="56"/>
      <c r="B22" s="14">
        <v>5171</v>
      </c>
      <c r="C22" s="56"/>
      <c r="D22" s="14" t="s">
        <v>32</v>
      </c>
      <c r="E22" s="57">
        <v>100000</v>
      </c>
      <c r="F22" s="57">
        <v>215000</v>
      </c>
      <c r="G22" s="57">
        <v>-6189.2</v>
      </c>
      <c r="H22" s="57">
        <f t="shared" ref="H22" si="2">F22+G22</f>
        <v>208810.8</v>
      </c>
      <c r="I22" s="6"/>
    </row>
    <row r="23" spans="1:9" ht="11.45" customHeight="1" x14ac:dyDescent="0.2">
      <c r="A23" s="58" t="s">
        <v>17</v>
      </c>
      <c r="B23" s="58"/>
      <c r="C23" s="58"/>
      <c r="D23" s="59"/>
      <c r="E23" s="60">
        <f>SUM(E21:E22)</f>
        <v>200000</v>
      </c>
      <c r="F23" s="60">
        <f>SUM(F21:F22)</f>
        <v>300000</v>
      </c>
      <c r="G23" s="66">
        <f>SUM(G21:G22)</f>
        <v>0</v>
      </c>
      <c r="H23" s="60">
        <f>SUM(H21:H22)</f>
        <v>300000</v>
      </c>
      <c r="I23" s="6"/>
    </row>
    <row r="24" spans="1:9" ht="11.45" customHeight="1" x14ac:dyDescent="0.2">
      <c r="A24" s="54">
        <v>3631</v>
      </c>
      <c r="B24" s="17">
        <v>5139</v>
      </c>
      <c r="C24" s="54"/>
      <c r="D24" s="17" t="s">
        <v>62</v>
      </c>
      <c r="E24" s="55">
        <v>70000</v>
      </c>
      <c r="F24" s="55">
        <v>70000</v>
      </c>
      <c r="G24" s="55">
        <v>-14500</v>
      </c>
      <c r="H24" s="55">
        <f>F24+G24</f>
        <v>55500</v>
      </c>
      <c r="I24" s="6"/>
    </row>
    <row r="25" spans="1:9" ht="11.45" customHeight="1" x14ac:dyDescent="0.2">
      <c r="A25" s="56"/>
      <c r="B25" s="14">
        <v>5171</v>
      </c>
      <c r="C25" s="56"/>
      <c r="D25" s="14" t="s">
        <v>63</v>
      </c>
      <c r="E25" s="57">
        <v>100000</v>
      </c>
      <c r="F25" s="57">
        <v>16500</v>
      </c>
      <c r="G25" s="57">
        <v>14500</v>
      </c>
      <c r="H25" s="57">
        <f t="shared" ref="H25" si="3">F25+G25</f>
        <v>31000</v>
      </c>
      <c r="I25" s="6"/>
    </row>
    <row r="26" spans="1:9" ht="11.45" customHeight="1" x14ac:dyDescent="0.2">
      <c r="A26" s="58" t="s">
        <v>33</v>
      </c>
      <c r="B26" s="58"/>
      <c r="C26" s="58"/>
      <c r="D26" s="59"/>
      <c r="E26" s="60">
        <f>SUM(E24:E25)</f>
        <v>170000</v>
      </c>
      <c r="F26" s="60">
        <f>SUM(F24:F25)</f>
        <v>86500</v>
      </c>
      <c r="G26" s="66">
        <f>SUM(G24:G25)</f>
        <v>0</v>
      </c>
      <c r="H26" s="60">
        <f>SUM(H24:H25)</f>
        <v>86500</v>
      </c>
      <c r="I26" s="6"/>
    </row>
    <row r="27" spans="1:9" ht="11.45" customHeight="1" x14ac:dyDescent="0.2">
      <c r="A27" s="54">
        <v>3632</v>
      </c>
      <c r="B27" s="17">
        <v>5171</v>
      </c>
      <c r="C27" s="54"/>
      <c r="D27" s="17" t="s">
        <v>64</v>
      </c>
      <c r="E27" s="55">
        <v>50000</v>
      </c>
      <c r="F27" s="55">
        <v>135913.1</v>
      </c>
      <c r="G27" s="55">
        <v>-1538</v>
      </c>
      <c r="H27" s="55">
        <f>F27+G27</f>
        <v>134375.1</v>
      </c>
      <c r="I27" s="6"/>
    </row>
    <row r="28" spans="1:9" ht="11.45" customHeight="1" x14ac:dyDescent="0.2">
      <c r="A28" s="56"/>
      <c r="B28" s="14">
        <v>6121</v>
      </c>
      <c r="C28" s="56"/>
      <c r="D28" s="14" t="s">
        <v>48</v>
      </c>
      <c r="E28" s="57">
        <v>300000</v>
      </c>
      <c r="F28" s="57">
        <v>214086.9</v>
      </c>
      <c r="G28" s="57">
        <v>1538</v>
      </c>
      <c r="H28" s="57">
        <f t="shared" ref="H28" si="4">F28+G28</f>
        <v>215624.9</v>
      </c>
      <c r="I28" s="6"/>
    </row>
    <row r="29" spans="1:9" ht="11.45" customHeight="1" x14ac:dyDescent="0.2">
      <c r="A29" s="58" t="s">
        <v>49</v>
      </c>
      <c r="B29" s="58"/>
      <c r="C29" s="58"/>
      <c r="D29" s="59"/>
      <c r="E29" s="60">
        <f>SUM(E27:E28)</f>
        <v>350000</v>
      </c>
      <c r="F29" s="60">
        <f>SUM(F27:F28)</f>
        <v>350000</v>
      </c>
      <c r="G29" s="66">
        <f>SUM(G27:G28)</f>
        <v>0</v>
      </c>
      <c r="H29" s="60">
        <f>SUM(H27:H28)</f>
        <v>350000</v>
      </c>
      <c r="I29" s="6"/>
    </row>
    <row r="30" spans="1:9" ht="11.45" customHeight="1" x14ac:dyDescent="0.2">
      <c r="A30" s="24">
        <v>3722</v>
      </c>
      <c r="B30" s="4">
        <v>5138</v>
      </c>
      <c r="C30" s="24"/>
      <c r="D30" s="4" t="s">
        <v>70</v>
      </c>
      <c r="E30" s="55">
        <v>15000</v>
      </c>
      <c r="F30" s="55">
        <v>15000</v>
      </c>
      <c r="G30" s="55">
        <v>3375</v>
      </c>
      <c r="H30" s="55">
        <f t="shared" ref="H30:H34" si="5">F30+G30</f>
        <v>18375</v>
      </c>
      <c r="I30" s="6"/>
    </row>
    <row r="31" spans="1:9" ht="11.45" customHeight="1" x14ac:dyDescent="0.2">
      <c r="A31" s="24"/>
      <c r="B31" s="4">
        <v>5154</v>
      </c>
      <c r="C31" s="24"/>
      <c r="D31" s="4" t="s">
        <v>69</v>
      </c>
      <c r="E31" s="55">
        <v>35000</v>
      </c>
      <c r="F31" s="55">
        <v>35000</v>
      </c>
      <c r="G31" s="55">
        <v>-7154</v>
      </c>
      <c r="H31" s="55">
        <f t="shared" si="5"/>
        <v>27846</v>
      </c>
      <c r="I31" s="6"/>
    </row>
    <row r="32" spans="1:9" ht="11.45" customHeight="1" x14ac:dyDescent="0.2">
      <c r="A32" s="24"/>
      <c r="B32" s="4">
        <v>5156</v>
      </c>
      <c r="C32" s="24"/>
      <c r="D32" s="4" t="s">
        <v>67</v>
      </c>
      <c r="E32" s="55">
        <v>120000</v>
      </c>
      <c r="F32" s="55">
        <v>120000</v>
      </c>
      <c r="G32" s="55">
        <v>-12221</v>
      </c>
      <c r="H32" s="55">
        <f t="shared" si="5"/>
        <v>107779</v>
      </c>
      <c r="I32" s="6"/>
    </row>
    <row r="33" spans="1:9" ht="11.45" customHeight="1" x14ac:dyDescent="0.2">
      <c r="A33" s="24"/>
      <c r="B33" s="4">
        <v>5166</v>
      </c>
      <c r="C33" s="24"/>
      <c r="D33" s="4" t="s">
        <v>68</v>
      </c>
      <c r="E33" s="55">
        <v>20000</v>
      </c>
      <c r="F33" s="55">
        <v>20000</v>
      </c>
      <c r="G33" s="55">
        <v>-6500</v>
      </c>
      <c r="H33" s="55">
        <f t="shared" si="5"/>
        <v>13500</v>
      </c>
      <c r="I33" s="6"/>
    </row>
    <row r="34" spans="1:9" ht="11.45" customHeight="1" x14ac:dyDescent="0.2">
      <c r="A34" s="24"/>
      <c r="B34" s="4">
        <v>5169</v>
      </c>
      <c r="C34" s="24"/>
      <c r="D34" s="4" t="s">
        <v>66</v>
      </c>
      <c r="E34" s="55">
        <v>740000</v>
      </c>
      <c r="F34" s="55">
        <v>840000</v>
      </c>
      <c r="G34" s="55">
        <v>26700</v>
      </c>
      <c r="H34" s="55">
        <f t="shared" si="5"/>
        <v>866700</v>
      </c>
      <c r="I34" s="6"/>
    </row>
    <row r="35" spans="1:9" ht="11.45" customHeight="1" x14ac:dyDescent="0.2">
      <c r="A35" s="56"/>
      <c r="B35" s="14">
        <v>5171</v>
      </c>
      <c r="C35" s="56"/>
      <c r="D35" s="14" t="s">
        <v>65</v>
      </c>
      <c r="E35" s="57">
        <v>155000</v>
      </c>
      <c r="F35" s="57">
        <v>155000</v>
      </c>
      <c r="G35" s="57">
        <v>-4200</v>
      </c>
      <c r="H35" s="57">
        <f>F35+G35</f>
        <v>150800</v>
      </c>
      <c r="I35" s="6"/>
    </row>
    <row r="36" spans="1:9" ht="11.45" customHeight="1" x14ac:dyDescent="0.2">
      <c r="A36" s="58" t="s">
        <v>39</v>
      </c>
      <c r="B36" s="58"/>
      <c r="C36" s="58"/>
      <c r="D36" s="59"/>
      <c r="E36" s="60">
        <f>SUM(E30:E35)</f>
        <v>1085000</v>
      </c>
      <c r="F36" s="60">
        <f>SUM(F30:F35)</f>
        <v>1185000</v>
      </c>
      <c r="G36" s="66">
        <f>SUM(G30:G35)</f>
        <v>0</v>
      </c>
      <c r="H36" s="60">
        <f>SUM(H30:H35)</f>
        <v>1185000</v>
      </c>
      <c r="I36" s="6"/>
    </row>
    <row r="37" spans="1:9" ht="11.45" customHeight="1" x14ac:dyDescent="0.2">
      <c r="A37" s="54">
        <v>4319</v>
      </c>
      <c r="B37" s="17">
        <v>5194</v>
      </c>
      <c r="C37" s="54"/>
      <c r="D37" s="17" t="s">
        <v>71</v>
      </c>
      <c r="E37" s="55">
        <v>70000</v>
      </c>
      <c r="F37" s="55">
        <v>70000</v>
      </c>
      <c r="G37" s="55">
        <v>-1000</v>
      </c>
      <c r="H37" s="55">
        <f>F37+G37</f>
        <v>69000</v>
      </c>
      <c r="I37" s="6"/>
    </row>
    <row r="38" spans="1:9" ht="11.45" customHeight="1" x14ac:dyDescent="0.2">
      <c r="A38" s="56"/>
      <c r="B38" s="14">
        <v>5499</v>
      </c>
      <c r="C38" s="56"/>
      <c r="D38" s="14" t="s">
        <v>72</v>
      </c>
      <c r="E38" s="57">
        <v>0</v>
      </c>
      <c r="F38" s="57">
        <v>64500</v>
      </c>
      <c r="G38" s="57">
        <v>1000</v>
      </c>
      <c r="H38" s="57">
        <f t="shared" ref="H38" si="6">F38+G38</f>
        <v>65500</v>
      </c>
      <c r="I38" s="6"/>
    </row>
    <row r="39" spans="1:9" ht="11.45" customHeight="1" x14ac:dyDescent="0.2">
      <c r="A39" s="58" t="s">
        <v>73</v>
      </c>
      <c r="B39" s="58"/>
      <c r="C39" s="58"/>
      <c r="D39" s="59"/>
      <c r="E39" s="60">
        <f>SUM(E37:E38)</f>
        <v>70000</v>
      </c>
      <c r="F39" s="60">
        <f>SUM(F37:F38)</f>
        <v>134500</v>
      </c>
      <c r="G39" s="66">
        <f>SUM(G37:G38)</f>
        <v>0</v>
      </c>
      <c r="H39" s="60">
        <f>SUM(H37:H38)</f>
        <v>134500</v>
      </c>
      <c r="I39" s="6"/>
    </row>
    <row r="40" spans="1:9" ht="11.45" customHeight="1" x14ac:dyDescent="0.2">
      <c r="A40" s="24">
        <v>4351</v>
      </c>
      <c r="B40" s="4">
        <v>5137</v>
      </c>
      <c r="C40" s="24"/>
      <c r="D40" s="4" t="s">
        <v>74</v>
      </c>
      <c r="E40" s="55">
        <v>10000</v>
      </c>
      <c r="F40" s="55">
        <v>10000</v>
      </c>
      <c r="G40" s="55">
        <v>-5136</v>
      </c>
      <c r="H40" s="55">
        <f>F40+G40</f>
        <v>4864</v>
      </c>
      <c r="I40" s="6"/>
    </row>
    <row r="41" spans="1:9" ht="11.45" customHeight="1" x14ac:dyDescent="0.2">
      <c r="A41" s="56"/>
      <c r="B41" s="14">
        <v>5169</v>
      </c>
      <c r="C41" s="56"/>
      <c r="D41" s="14" t="s">
        <v>75</v>
      </c>
      <c r="E41" s="57">
        <v>30000</v>
      </c>
      <c r="F41" s="57">
        <v>30000</v>
      </c>
      <c r="G41" s="57">
        <v>5136</v>
      </c>
      <c r="H41" s="57">
        <f>F41+G41</f>
        <v>35136</v>
      </c>
      <c r="I41" s="6"/>
    </row>
    <row r="42" spans="1:9" ht="11.45" customHeight="1" x14ac:dyDescent="0.2">
      <c r="A42" s="58" t="s">
        <v>76</v>
      </c>
      <c r="B42" s="58"/>
      <c r="C42" s="58"/>
      <c r="D42" s="59"/>
      <c r="E42" s="60">
        <f>SUM(E40:E41)</f>
        <v>40000</v>
      </c>
      <c r="F42" s="60">
        <f>SUM(F40:F41)</f>
        <v>40000</v>
      </c>
      <c r="G42" s="66">
        <f>SUM(G40:G41)</f>
        <v>0</v>
      </c>
      <c r="H42" s="60">
        <f>SUM(H40:H41)</f>
        <v>40000</v>
      </c>
      <c r="I42" s="6"/>
    </row>
    <row r="43" spans="1:9" ht="11.45" customHeight="1" x14ac:dyDescent="0.2">
      <c r="A43" s="54">
        <v>5512</v>
      </c>
      <c r="B43" s="17">
        <v>5222</v>
      </c>
      <c r="C43" s="54"/>
      <c r="D43" s="17" t="s">
        <v>77</v>
      </c>
      <c r="E43" s="55">
        <v>0</v>
      </c>
      <c r="F43" s="55">
        <v>0</v>
      </c>
      <c r="G43" s="55">
        <v>7000</v>
      </c>
      <c r="H43" s="55">
        <f>F43+G43</f>
        <v>7000</v>
      </c>
      <c r="I43" s="6"/>
    </row>
    <row r="44" spans="1:9" ht="11.45" customHeight="1" x14ac:dyDescent="0.2">
      <c r="A44" s="56"/>
      <c r="B44" s="14">
        <v>5229</v>
      </c>
      <c r="C44" s="56"/>
      <c r="D44" s="14" t="s">
        <v>78</v>
      </c>
      <c r="E44" s="57">
        <v>7000</v>
      </c>
      <c r="F44" s="57">
        <v>7000</v>
      </c>
      <c r="G44" s="57">
        <v>-7000</v>
      </c>
      <c r="H44" s="57">
        <f t="shared" ref="H44" si="7">F44+G44</f>
        <v>0</v>
      </c>
      <c r="I44" s="6"/>
    </row>
    <row r="45" spans="1:9" ht="11.45" customHeight="1" x14ac:dyDescent="0.2">
      <c r="A45" s="58" t="s">
        <v>15</v>
      </c>
      <c r="B45" s="58"/>
      <c r="C45" s="58"/>
      <c r="D45" s="59"/>
      <c r="E45" s="60">
        <f>SUM(E43:E44)</f>
        <v>7000</v>
      </c>
      <c r="F45" s="60">
        <f>SUM(F43:F44)</f>
        <v>7000</v>
      </c>
      <c r="G45" s="66">
        <f>SUM(G43:G44)</f>
        <v>0</v>
      </c>
      <c r="H45" s="60">
        <f>SUM(H43:H44)</f>
        <v>7000</v>
      </c>
      <c r="I45" s="6"/>
    </row>
    <row r="46" spans="1:9" ht="11.45" customHeight="1" x14ac:dyDescent="0.2">
      <c r="A46" s="54">
        <v>6112</v>
      </c>
      <c r="B46" s="17">
        <v>5019</v>
      </c>
      <c r="C46" s="54"/>
      <c r="D46" s="17" t="s">
        <v>37</v>
      </c>
      <c r="E46" s="55">
        <v>0</v>
      </c>
      <c r="F46" s="55">
        <v>1318</v>
      </c>
      <c r="G46" s="55">
        <v>3935</v>
      </c>
      <c r="H46" s="55">
        <f>F46+G46</f>
        <v>5253</v>
      </c>
      <c r="I46" s="6"/>
    </row>
    <row r="47" spans="1:9" ht="11.45" customHeight="1" x14ac:dyDescent="0.2">
      <c r="A47" s="54"/>
      <c r="B47" s="17">
        <v>5023</v>
      </c>
      <c r="C47" s="54"/>
      <c r="D47" s="17" t="s">
        <v>30</v>
      </c>
      <c r="E47" s="55">
        <v>900000</v>
      </c>
      <c r="F47" s="55">
        <v>983233</v>
      </c>
      <c r="G47" s="55">
        <v>-5274</v>
      </c>
      <c r="H47" s="55">
        <f>F47+G47</f>
        <v>977959</v>
      </c>
      <c r="I47" s="6"/>
    </row>
    <row r="48" spans="1:9" ht="11.45" customHeight="1" x14ac:dyDescent="0.2">
      <c r="A48" s="56"/>
      <c r="B48" s="14">
        <v>5039</v>
      </c>
      <c r="C48" s="56"/>
      <c r="D48" s="14" t="s">
        <v>38</v>
      </c>
      <c r="E48" s="57">
        <v>0</v>
      </c>
      <c r="F48" s="57">
        <v>449</v>
      </c>
      <c r="G48" s="57">
        <v>1339</v>
      </c>
      <c r="H48" s="57">
        <f t="shared" ref="H48" si="8">F48+G48</f>
        <v>1788</v>
      </c>
      <c r="I48" s="6"/>
    </row>
    <row r="49" spans="1:9" ht="11.45" customHeight="1" x14ac:dyDescent="0.2">
      <c r="A49" s="58" t="s">
        <v>20</v>
      </c>
      <c r="B49" s="58"/>
      <c r="C49" s="58"/>
      <c r="D49" s="59"/>
      <c r="E49" s="60">
        <f>SUM(E46:E48)</f>
        <v>900000</v>
      </c>
      <c r="F49" s="60">
        <f>SUM(F46:F48)</f>
        <v>985000</v>
      </c>
      <c r="G49" s="66">
        <f>SUM(G46:G48)</f>
        <v>0</v>
      </c>
      <c r="H49" s="60">
        <f>SUM(H46:H48)</f>
        <v>985000</v>
      </c>
      <c r="I49" s="6"/>
    </row>
    <row r="50" spans="1:9" ht="11.45" customHeight="1" x14ac:dyDescent="0.2">
      <c r="A50" s="54">
        <v>6171</v>
      </c>
      <c r="B50" s="17">
        <v>5011</v>
      </c>
      <c r="C50" s="54"/>
      <c r="D50" s="17" t="s">
        <v>34</v>
      </c>
      <c r="E50" s="55">
        <v>0</v>
      </c>
      <c r="F50" s="55">
        <v>203325.5</v>
      </c>
      <c r="G50" s="55">
        <v>24032.5</v>
      </c>
      <c r="H50" s="55">
        <f>F50+G50</f>
        <v>227358</v>
      </c>
      <c r="I50" s="6"/>
    </row>
    <row r="51" spans="1:9" ht="11.45" customHeight="1" x14ac:dyDescent="0.2">
      <c r="A51" s="54"/>
      <c r="B51" s="17">
        <v>5031</v>
      </c>
      <c r="C51" s="54"/>
      <c r="D51" s="17" t="s">
        <v>35</v>
      </c>
      <c r="E51" s="55">
        <v>0</v>
      </c>
      <c r="F51" s="55">
        <v>50830.5</v>
      </c>
      <c r="G51" s="55">
        <v>5858.5</v>
      </c>
      <c r="H51" s="55">
        <f t="shared" ref="H51:H57" si="9">F51+G51</f>
        <v>56689</v>
      </c>
      <c r="I51" s="6"/>
    </row>
    <row r="52" spans="1:9" ht="11.45" customHeight="1" x14ac:dyDescent="0.2">
      <c r="A52" s="54"/>
      <c r="B52" s="17">
        <v>5032</v>
      </c>
      <c r="C52" s="54"/>
      <c r="D52" s="17" t="s">
        <v>36</v>
      </c>
      <c r="E52" s="55">
        <v>0</v>
      </c>
      <c r="F52" s="55">
        <v>18297</v>
      </c>
      <c r="G52" s="55">
        <v>2109</v>
      </c>
      <c r="H52" s="55">
        <f t="shared" si="9"/>
        <v>20406</v>
      </c>
      <c r="I52" s="6"/>
    </row>
    <row r="53" spans="1:9" ht="11.45" customHeight="1" x14ac:dyDescent="0.2">
      <c r="A53" s="54"/>
      <c r="B53" s="17">
        <v>5038</v>
      </c>
      <c r="C53" s="54"/>
      <c r="D53" s="17" t="s">
        <v>79</v>
      </c>
      <c r="E53" s="55">
        <v>20000</v>
      </c>
      <c r="F53" s="55">
        <v>20000</v>
      </c>
      <c r="G53" s="55">
        <v>-600</v>
      </c>
      <c r="H53" s="55">
        <f t="shared" si="9"/>
        <v>19400</v>
      </c>
      <c r="I53" s="6"/>
    </row>
    <row r="54" spans="1:9" ht="11.45" customHeight="1" x14ac:dyDescent="0.2">
      <c r="A54" s="54"/>
      <c r="B54" s="17">
        <v>5162</v>
      </c>
      <c r="C54" s="54"/>
      <c r="D54" s="17" t="s">
        <v>80</v>
      </c>
      <c r="E54" s="55">
        <v>95000</v>
      </c>
      <c r="F54" s="55">
        <v>95000</v>
      </c>
      <c r="G54" s="55">
        <v>-31000</v>
      </c>
      <c r="H54" s="55">
        <f t="shared" si="9"/>
        <v>64000</v>
      </c>
      <c r="I54" s="6"/>
    </row>
    <row r="55" spans="1:9" ht="11.45" customHeight="1" x14ac:dyDescent="0.2">
      <c r="A55" s="54"/>
      <c r="B55" s="17">
        <v>5166</v>
      </c>
      <c r="C55" s="54"/>
      <c r="D55" s="4" t="s">
        <v>68</v>
      </c>
      <c r="E55" s="55">
        <v>80000</v>
      </c>
      <c r="F55" s="55">
        <v>80000</v>
      </c>
      <c r="G55" s="55">
        <v>-5000</v>
      </c>
      <c r="H55" s="55">
        <f t="shared" si="9"/>
        <v>75000</v>
      </c>
      <c r="I55" s="6"/>
    </row>
    <row r="56" spans="1:9" ht="11.45" customHeight="1" x14ac:dyDescent="0.2">
      <c r="A56" s="54"/>
      <c r="B56" s="17">
        <v>5169</v>
      </c>
      <c r="C56" s="54"/>
      <c r="D56" s="17" t="s">
        <v>27</v>
      </c>
      <c r="E56" s="55">
        <v>220000</v>
      </c>
      <c r="F56" s="55">
        <v>210000</v>
      </c>
      <c r="G56" s="55">
        <v>36000</v>
      </c>
      <c r="H56" s="55">
        <f t="shared" si="9"/>
        <v>246000</v>
      </c>
      <c r="I56" s="6"/>
    </row>
    <row r="57" spans="1:9" ht="11.45" customHeight="1" x14ac:dyDescent="0.2">
      <c r="A57" s="56"/>
      <c r="B57" s="14">
        <v>5321</v>
      </c>
      <c r="C57" s="56"/>
      <c r="D57" s="14" t="s">
        <v>81</v>
      </c>
      <c r="E57" s="57">
        <v>15000</v>
      </c>
      <c r="F57" s="57">
        <v>15000</v>
      </c>
      <c r="G57" s="57">
        <v>-3000</v>
      </c>
      <c r="H57" s="57">
        <f t="shared" si="9"/>
        <v>12000</v>
      </c>
      <c r="I57" s="6"/>
    </row>
    <row r="58" spans="1:9" ht="11.45" customHeight="1" x14ac:dyDescent="0.2">
      <c r="A58" s="58" t="s">
        <v>16</v>
      </c>
      <c r="B58" s="58"/>
      <c r="C58" s="58"/>
      <c r="D58" s="59"/>
      <c r="E58" s="60">
        <f>SUM(E50:E57)</f>
        <v>430000</v>
      </c>
      <c r="F58" s="60">
        <f>SUM(F50:F57)</f>
        <v>692453</v>
      </c>
      <c r="G58" s="66">
        <f>SUM(G50:G57)</f>
        <v>28400</v>
      </c>
      <c r="H58" s="60">
        <f>SUM(H50:H57)</f>
        <v>720853</v>
      </c>
      <c r="I58" s="6"/>
    </row>
    <row r="59" spans="1:9" ht="11.45" customHeight="1" x14ac:dyDescent="0.2">
      <c r="A59" s="56">
        <v>6330</v>
      </c>
      <c r="B59" s="14">
        <v>5345</v>
      </c>
      <c r="C59" s="56"/>
      <c r="D59" s="14" t="s">
        <v>82</v>
      </c>
      <c r="E59" s="57">
        <v>0</v>
      </c>
      <c r="F59" s="57">
        <v>12526011</v>
      </c>
      <c r="G59" s="57">
        <v>122537</v>
      </c>
      <c r="H59" s="57">
        <f t="shared" ref="H59" si="10">F59+G59</f>
        <v>12648548</v>
      </c>
      <c r="I59" s="6"/>
    </row>
    <row r="60" spans="1:9" ht="11.45" customHeight="1" x14ac:dyDescent="0.2">
      <c r="A60" s="58" t="s">
        <v>94</v>
      </c>
      <c r="B60" s="58"/>
      <c r="C60" s="58"/>
      <c r="D60" s="59"/>
      <c r="E60" s="60">
        <f>SUM(E59)</f>
        <v>0</v>
      </c>
      <c r="F60" s="60">
        <f>SUM(F59)</f>
        <v>12526011</v>
      </c>
      <c r="G60" s="66">
        <f>SUM(G59)</f>
        <v>122537</v>
      </c>
      <c r="H60" s="60">
        <f>SUM(H59)</f>
        <v>12648548</v>
      </c>
      <c r="I60" s="6"/>
    </row>
    <row r="61" spans="1:9" ht="11.45" customHeight="1" x14ac:dyDescent="0.2">
      <c r="A61" s="56">
        <v>6409</v>
      </c>
      <c r="B61" s="14">
        <v>5363</v>
      </c>
      <c r="C61" s="56"/>
      <c r="D61" s="14" t="s">
        <v>86</v>
      </c>
      <c r="E61" s="57">
        <v>0</v>
      </c>
      <c r="F61" s="57">
        <v>2000</v>
      </c>
      <c r="G61" s="57">
        <v>3000</v>
      </c>
      <c r="H61" s="57">
        <f t="shared" ref="H61" si="11">F61+G61</f>
        <v>5000</v>
      </c>
      <c r="I61" s="6"/>
    </row>
    <row r="62" spans="1:9" ht="11.45" customHeight="1" x14ac:dyDescent="0.2">
      <c r="A62" s="58" t="s">
        <v>83</v>
      </c>
      <c r="B62" s="58"/>
      <c r="C62" s="58"/>
      <c r="D62" s="59"/>
      <c r="E62" s="60">
        <f>SUM(E61)</f>
        <v>0</v>
      </c>
      <c r="F62" s="60">
        <f>SUM(F61)</f>
        <v>2000</v>
      </c>
      <c r="G62" s="66">
        <f>SUM(G61)</f>
        <v>3000</v>
      </c>
      <c r="H62" s="60">
        <f>SUM(H61)</f>
        <v>5000</v>
      </c>
      <c r="I62" s="6"/>
    </row>
    <row r="63" spans="1:9" ht="8.4499999999999993" customHeight="1" x14ac:dyDescent="0.2">
      <c r="A63" s="24"/>
      <c r="B63" s="24"/>
      <c r="C63" s="24"/>
      <c r="D63" s="4"/>
      <c r="E63" s="4"/>
      <c r="F63" s="4"/>
      <c r="G63" s="62"/>
      <c r="H63" s="24"/>
      <c r="I63" s="6"/>
    </row>
    <row r="64" spans="1:9" ht="11.45" customHeight="1" x14ac:dyDescent="0.2">
      <c r="A64" s="63" t="s">
        <v>6</v>
      </c>
      <c r="B64" s="63"/>
      <c r="C64" s="63"/>
      <c r="D64" s="15"/>
      <c r="E64" s="67"/>
      <c r="F64" s="67"/>
      <c r="G64" s="66">
        <f>G12+G17+G20+G23+G26+G29+G36+G39+G42+G45+G49+G58+G60+G62</f>
        <v>153937</v>
      </c>
      <c r="H64" s="67"/>
      <c r="I64" s="6"/>
    </row>
    <row r="65" spans="1:9" ht="7.9" customHeight="1" x14ac:dyDescent="0.2">
      <c r="A65" s="24"/>
      <c r="B65" s="24"/>
      <c r="C65" s="24"/>
      <c r="D65" s="4"/>
      <c r="E65" s="4"/>
      <c r="F65" s="4"/>
      <c r="G65" s="62"/>
      <c r="H65" s="24"/>
      <c r="I65" s="6"/>
    </row>
    <row r="66" spans="1:9" ht="11.45" customHeight="1" x14ac:dyDescent="0.2">
      <c r="A66" s="68" t="s">
        <v>11</v>
      </c>
      <c r="B66" s="9"/>
      <c r="C66" s="9"/>
      <c r="D66" s="69">
        <v>153937</v>
      </c>
      <c r="E66" s="70"/>
      <c r="F66" s="8"/>
      <c r="G66" s="8"/>
      <c r="H66" s="8"/>
      <c r="I66" s="6"/>
    </row>
    <row r="67" spans="1:9" ht="11.45" customHeight="1" x14ac:dyDescent="0.2">
      <c r="A67" s="71" t="s">
        <v>12</v>
      </c>
      <c r="B67" s="71"/>
      <c r="C67" s="72"/>
      <c r="D67" s="73">
        <v>153937</v>
      </c>
      <c r="E67" s="74"/>
      <c r="F67" s="74" t="s">
        <v>7</v>
      </c>
      <c r="G67" s="74">
        <f>D66-D67</f>
        <v>0</v>
      </c>
      <c r="H67" s="75"/>
      <c r="I67" s="6"/>
    </row>
    <row r="68" spans="1:9" ht="7.15" customHeight="1" x14ac:dyDescent="0.2">
      <c r="A68" s="24"/>
      <c r="B68" s="24"/>
      <c r="C68" s="24"/>
      <c r="D68" s="4"/>
      <c r="E68" s="4"/>
      <c r="F68" s="4"/>
      <c r="G68" s="62"/>
      <c r="H68" s="24"/>
      <c r="I68" s="6"/>
    </row>
    <row r="69" spans="1:9" ht="11.45" customHeight="1" x14ac:dyDescent="0.2">
      <c r="A69" s="17" t="s">
        <v>52</v>
      </c>
      <c r="B69" s="17"/>
      <c r="C69" s="76"/>
      <c r="D69" s="17"/>
      <c r="E69" s="76"/>
      <c r="F69" s="76"/>
      <c r="G69" s="76"/>
      <c r="H69" s="77"/>
      <c r="I69" s="6"/>
    </row>
    <row r="70" spans="1:9" ht="7.15" customHeight="1" x14ac:dyDescent="0.2">
      <c r="A70" s="24" t="s">
        <v>19</v>
      </c>
      <c r="B70" s="24"/>
      <c r="C70" s="24"/>
      <c r="D70" s="4"/>
      <c r="E70" s="4"/>
      <c r="F70" s="4"/>
      <c r="G70" s="62"/>
      <c r="H70" s="24"/>
      <c r="I70" s="6"/>
    </row>
    <row r="71" spans="1:9" ht="11.45" customHeight="1" x14ac:dyDescent="0.2">
      <c r="A71" s="7" t="s">
        <v>84</v>
      </c>
      <c r="B71" s="7"/>
      <c r="C71" s="7"/>
      <c r="D71" s="7"/>
      <c r="E71" s="24"/>
      <c r="F71" s="11"/>
      <c r="G71" s="11"/>
      <c r="H71" s="11" t="s">
        <v>19</v>
      </c>
      <c r="I71" s="6"/>
    </row>
    <row r="72" spans="1:9" ht="6" customHeight="1" x14ac:dyDescent="0.2">
      <c r="A72" s="11"/>
      <c r="B72" s="78"/>
      <c r="C72" s="78"/>
      <c r="D72" s="78"/>
      <c r="E72" s="78"/>
      <c r="F72" s="78"/>
      <c r="G72" s="4"/>
      <c r="H72" s="78"/>
      <c r="I72" s="6"/>
    </row>
    <row r="73" spans="1:9" ht="11.45" customHeight="1" x14ac:dyDescent="0.2">
      <c r="A73" s="17" t="s">
        <v>85</v>
      </c>
      <c r="B73" s="17"/>
      <c r="C73" s="17"/>
      <c r="D73" s="17"/>
      <c r="E73" s="17"/>
      <c r="F73" s="76"/>
      <c r="G73" s="77"/>
      <c r="H73" s="77"/>
      <c r="I73" s="6"/>
    </row>
    <row r="74" spans="1:9" ht="11.45" customHeight="1" x14ac:dyDescent="0.2">
      <c r="A74" s="78"/>
      <c r="B74" s="78"/>
      <c r="C74" s="78"/>
      <c r="D74" s="78"/>
      <c r="E74" s="78"/>
      <c r="F74" s="78"/>
      <c r="G74" s="76"/>
      <c r="H74" s="76"/>
      <c r="I74" s="6"/>
    </row>
    <row r="75" spans="1:9" ht="11.45" customHeight="1" x14ac:dyDescent="0.2">
      <c r="A75" s="78"/>
      <c r="B75" s="78"/>
      <c r="C75" s="78"/>
      <c r="D75" s="78"/>
      <c r="E75" s="78"/>
      <c r="F75" s="78"/>
      <c r="G75" s="76"/>
      <c r="H75" s="76"/>
      <c r="I75" s="6"/>
    </row>
    <row r="76" spans="1:9" ht="11.45" customHeight="1" x14ac:dyDescent="0.2">
      <c r="A76" s="78"/>
      <c r="B76" s="78"/>
      <c r="C76" s="78"/>
      <c r="D76" s="78"/>
      <c r="E76" s="78"/>
      <c r="F76" s="78"/>
      <c r="G76" s="76"/>
      <c r="H76" s="76"/>
      <c r="I76" s="6"/>
    </row>
    <row r="77" spans="1:9" ht="11.45" customHeight="1" x14ac:dyDescent="0.2">
      <c r="A77" s="77" t="s">
        <v>8</v>
      </c>
      <c r="B77" s="77"/>
      <c r="C77" s="78"/>
      <c r="D77" s="78"/>
      <c r="E77" s="78"/>
      <c r="F77" s="78"/>
      <c r="G77" s="78"/>
      <c r="H77" s="78"/>
      <c r="I77" s="6"/>
    </row>
    <row r="78" spans="1:9" ht="11.45" customHeight="1" x14ac:dyDescent="0.2">
      <c r="A78" s="76" t="s">
        <v>10</v>
      </c>
      <c r="B78" s="76"/>
      <c r="C78" s="78"/>
      <c r="D78" s="78"/>
      <c r="E78" s="78"/>
      <c r="F78" s="78"/>
      <c r="G78" s="78"/>
      <c r="H78" s="78"/>
      <c r="I78" s="6"/>
    </row>
    <row r="79" spans="1:9" ht="11.45" customHeight="1" x14ac:dyDescent="0.2">
      <c r="I79" s="6"/>
    </row>
    <row r="80" spans="1:9" x14ac:dyDescent="0.2">
      <c r="I80" s="6"/>
    </row>
    <row r="108" spans="8:8" x14ac:dyDescent="0.2">
      <c r="H108" s="2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Normal="100" workbookViewId="0">
      <selection activeCell="A4" sqref="A4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3" t="s">
        <v>41</v>
      </c>
      <c r="B2" s="3"/>
      <c r="C2" s="3"/>
      <c r="D2" s="3"/>
      <c r="E2" s="4" t="s">
        <v>42</v>
      </c>
      <c r="G2" s="4"/>
      <c r="H2" s="4"/>
    </row>
    <row r="3" spans="1:9" x14ac:dyDescent="0.2">
      <c r="A3" s="5" t="s">
        <v>90</v>
      </c>
      <c r="B3" s="5"/>
      <c r="C3" s="5"/>
      <c r="D3" s="6"/>
      <c r="E3" s="6"/>
      <c r="F3" s="6"/>
      <c r="G3" s="18" t="s">
        <v>0</v>
      </c>
      <c r="H3" s="5"/>
    </row>
    <row r="4" spans="1:9" ht="10.15" customHeight="1" x14ac:dyDescent="0.2">
      <c r="A4" s="30" t="s">
        <v>19</v>
      </c>
      <c r="B4" s="30"/>
      <c r="C4" s="30"/>
      <c r="D4" s="13"/>
      <c r="E4" s="13"/>
      <c r="F4" s="13"/>
      <c r="G4" s="31"/>
      <c r="H4" s="30"/>
      <c r="I4" s="6"/>
    </row>
    <row r="5" spans="1:9" x14ac:dyDescent="0.2">
      <c r="A5" s="32" t="s">
        <v>13</v>
      </c>
      <c r="B5" s="32"/>
      <c r="C5" s="32"/>
      <c r="D5" s="33"/>
      <c r="E5" s="34" t="s">
        <v>2</v>
      </c>
      <c r="F5" s="10" t="s">
        <v>3</v>
      </c>
      <c r="G5" s="10" t="s">
        <v>9</v>
      </c>
      <c r="H5" s="10" t="s">
        <v>4</v>
      </c>
      <c r="I5" s="6"/>
    </row>
    <row r="6" spans="1:9" ht="11.45" customHeight="1" x14ac:dyDescent="0.2">
      <c r="A6" s="25">
        <v>3326</v>
      </c>
      <c r="B6" s="16">
        <v>5139</v>
      </c>
      <c r="C6" s="25"/>
      <c r="D6" s="16" t="s">
        <v>14</v>
      </c>
      <c r="E6" s="20">
        <v>0</v>
      </c>
      <c r="F6" s="20">
        <v>0</v>
      </c>
      <c r="G6" s="20">
        <v>1204</v>
      </c>
      <c r="H6" s="20">
        <f>F6+G6</f>
        <v>1204</v>
      </c>
      <c r="I6" s="6"/>
    </row>
    <row r="7" spans="1:9" ht="11.45" customHeight="1" x14ac:dyDescent="0.2">
      <c r="A7" s="26"/>
      <c r="B7" s="12">
        <v>5169</v>
      </c>
      <c r="C7" s="26"/>
      <c r="D7" s="12" t="s">
        <v>28</v>
      </c>
      <c r="E7" s="27">
        <v>10000</v>
      </c>
      <c r="F7" s="27">
        <v>10000</v>
      </c>
      <c r="G7" s="27">
        <v>-1204</v>
      </c>
      <c r="H7" s="27">
        <f t="shared" ref="H7" si="0">F7+G7</f>
        <v>8796</v>
      </c>
      <c r="I7" s="6"/>
    </row>
    <row r="8" spans="1:9" x14ac:dyDescent="0.2">
      <c r="A8" s="28" t="s">
        <v>25</v>
      </c>
      <c r="B8" s="28"/>
      <c r="C8" s="28"/>
      <c r="D8" s="29"/>
      <c r="E8" s="21">
        <f>SUM(E6:E7)</f>
        <v>10000</v>
      </c>
      <c r="F8" s="21">
        <f>SUM(F6:F7)</f>
        <v>10000</v>
      </c>
      <c r="G8" s="22">
        <f>SUM(G6:G7)</f>
        <v>0</v>
      </c>
      <c r="H8" s="21">
        <f>SUM(H6:H7)</f>
        <v>10000</v>
      </c>
      <c r="I8" s="6"/>
    </row>
    <row r="9" spans="1:9" ht="10.15" customHeight="1" x14ac:dyDescent="0.2">
      <c r="A9" s="30"/>
      <c r="B9" s="30"/>
      <c r="C9" s="30"/>
      <c r="D9" s="13"/>
      <c r="E9" s="13"/>
      <c r="F9" s="13"/>
      <c r="G9" s="31"/>
      <c r="H9" s="30"/>
      <c r="I9" s="6"/>
    </row>
    <row r="10" spans="1:9" ht="11.45" customHeight="1" x14ac:dyDescent="0.2">
      <c r="A10" s="25">
        <v>3421</v>
      </c>
      <c r="B10" s="16">
        <v>5139</v>
      </c>
      <c r="C10" s="25"/>
      <c r="D10" s="16" t="s">
        <v>26</v>
      </c>
      <c r="E10" s="20">
        <v>10000</v>
      </c>
      <c r="F10" s="20">
        <v>10000</v>
      </c>
      <c r="G10" s="20">
        <v>-6243.1</v>
      </c>
      <c r="H10" s="20">
        <f>F10+G10</f>
        <v>3756.8999999999996</v>
      </c>
      <c r="I10" s="6"/>
    </row>
    <row r="11" spans="1:9" ht="11.45" customHeight="1" x14ac:dyDescent="0.2">
      <c r="A11" s="25"/>
      <c r="B11" s="16">
        <v>5169</v>
      </c>
      <c r="C11" s="25"/>
      <c r="D11" s="16" t="s">
        <v>26</v>
      </c>
      <c r="E11" s="20">
        <v>20000</v>
      </c>
      <c r="F11" s="20">
        <v>20000</v>
      </c>
      <c r="G11" s="20">
        <v>-12873</v>
      </c>
      <c r="H11" s="20">
        <f>F11+G11</f>
        <v>7127</v>
      </c>
      <c r="I11" s="6"/>
    </row>
    <row r="12" spans="1:9" ht="11.45" customHeight="1" x14ac:dyDescent="0.2">
      <c r="A12" s="26"/>
      <c r="B12" s="12">
        <v>5171</v>
      </c>
      <c r="C12" s="26"/>
      <c r="D12" s="12" t="s">
        <v>44</v>
      </c>
      <c r="E12" s="27">
        <v>0</v>
      </c>
      <c r="F12" s="27">
        <v>0</v>
      </c>
      <c r="G12" s="27">
        <v>19583.849999999999</v>
      </c>
      <c r="H12" s="27">
        <f t="shared" ref="H12" si="1">F12+G12</f>
        <v>19583.849999999999</v>
      </c>
      <c r="I12" s="6"/>
    </row>
    <row r="13" spans="1:9" x14ac:dyDescent="0.2">
      <c r="A13" s="28" t="s">
        <v>43</v>
      </c>
      <c r="B13" s="28"/>
      <c r="C13" s="28"/>
      <c r="D13" s="29"/>
      <c r="E13" s="21">
        <f>SUM(E10:E12)</f>
        <v>30000</v>
      </c>
      <c r="F13" s="21">
        <f>SUM(F10:F12)</f>
        <v>30000</v>
      </c>
      <c r="G13" s="22">
        <f>SUM(G10:G12)</f>
        <v>467.75</v>
      </c>
      <c r="H13" s="21">
        <f>SUM(H10:H12)</f>
        <v>30467.75</v>
      </c>
      <c r="I13" s="6"/>
    </row>
    <row r="14" spans="1:9" ht="10.15" customHeight="1" x14ac:dyDescent="0.2">
      <c r="A14" s="30"/>
      <c r="B14" s="30"/>
      <c r="C14" s="30"/>
      <c r="D14" s="13"/>
      <c r="E14" s="13"/>
      <c r="F14" s="13"/>
      <c r="G14" s="31"/>
      <c r="H14" s="30"/>
      <c r="I14" s="6"/>
    </row>
    <row r="15" spans="1:9" ht="11.45" customHeight="1" x14ac:dyDescent="0.2">
      <c r="A15" s="26">
        <v>3429</v>
      </c>
      <c r="B15" s="12">
        <v>5194</v>
      </c>
      <c r="C15" s="26"/>
      <c r="D15" s="12" t="s">
        <v>45</v>
      </c>
      <c r="E15" s="27">
        <v>10000</v>
      </c>
      <c r="F15" s="27">
        <v>10000</v>
      </c>
      <c r="G15" s="27">
        <v>-467.75</v>
      </c>
      <c r="H15" s="27">
        <f>F15+G15</f>
        <v>9532.25</v>
      </c>
      <c r="I15" s="6"/>
    </row>
    <row r="16" spans="1:9" x14ac:dyDescent="0.2">
      <c r="A16" s="28" t="s">
        <v>46</v>
      </c>
      <c r="B16" s="28"/>
      <c r="C16" s="28"/>
      <c r="D16" s="29"/>
      <c r="E16" s="21">
        <f>SUM(E15:E15)</f>
        <v>10000</v>
      </c>
      <c r="F16" s="21">
        <f>SUM(F15:F15)</f>
        <v>10000</v>
      </c>
      <c r="G16" s="22">
        <f>SUM(G15:G15)</f>
        <v>-467.75</v>
      </c>
      <c r="H16" s="21">
        <f>SUM(H15:H15)</f>
        <v>9532.25</v>
      </c>
      <c r="I16" s="6"/>
    </row>
    <row r="17" spans="1:9" ht="10.15" customHeight="1" x14ac:dyDescent="0.2">
      <c r="A17" s="30"/>
      <c r="B17" s="30"/>
      <c r="C17" s="30"/>
      <c r="D17" s="13"/>
      <c r="E17" s="13"/>
      <c r="F17" s="13"/>
      <c r="G17" s="31"/>
      <c r="H17" s="30"/>
      <c r="I17" s="6"/>
    </row>
    <row r="18" spans="1:9" ht="11.45" customHeight="1" x14ac:dyDescent="0.2">
      <c r="A18" s="25">
        <v>3632</v>
      </c>
      <c r="B18" s="16">
        <v>5171</v>
      </c>
      <c r="C18" s="25"/>
      <c r="D18" s="16" t="s">
        <v>47</v>
      </c>
      <c r="E18" s="20">
        <v>50000</v>
      </c>
      <c r="F18" s="20">
        <v>140000</v>
      </c>
      <c r="G18" s="20">
        <v>-4086.9</v>
      </c>
      <c r="H18" s="20">
        <f>F18+G18</f>
        <v>135913.1</v>
      </c>
      <c r="I18" s="6"/>
    </row>
    <row r="19" spans="1:9" ht="11.45" customHeight="1" x14ac:dyDescent="0.2">
      <c r="A19" s="26"/>
      <c r="B19" s="12">
        <v>6121</v>
      </c>
      <c r="C19" s="26"/>
      <c r="D19" s="12" t="s">
        <v>48</v>
      </c>
      <c r="E19" s="27">
        <v>300000</v>
      </c>
      <c r="F19" s="27">
        <v>210000</v>
      </c>
      <c r="G19" s="27">
        <v>4086.9</v>
      </c>
      <c r="H19" s="27">
        <f t="shared" ref="H19" si="2">F19+G19</f>
        <v>214086.9</v>
      </c>
      <c r="I19" s="6"/>
    </row>
    <row r="20" spans="1:9" x14ac:dyDescent="0.2">
      <c r="A20" s="28" t="s">
        <v>49</v>
      </c>
      <c r="B20" s="28"/>
      <c r="C20" s="28"/>
      <c r="D20" s="29"/>
      <c r="E20" s="21">
        <f>SUM(E18:E19)</f>
        <v>350000</v>
      </c>
      <c r="F20" s="21">
        <f>SUM(F18:F19)</f>
        <v>350000</v>
      </c>
      <c r="G20" s="22">
        <f>SUM(G18:G19)</f>
        <v>0</v>
      </c>
      <c r="H20" s="21">
        <f>SUM(H18:H19)</f>
        <v>350000</v>
      </c>
      <c r="I20" s="6"/>
    </row>
    <row r="21" spans="1:9" ht="10.15" customHeight="1" x14ac:dyDescent="0.2">
      <c r="A21" s="30"/>
      <c r="B21" s="30"/>
      <c r="C21" s="30"/>
      <c r="D21" s="13"/>
      <c r="E21" s="13"/>
      <c r="F21" s="13"/>
      <c r="G21" s="31"/>
      <c r="H21" s="30"/>
      <c r="I21" s="6"/>
    </row>
    <row r="22" spans="1:9" ht="10.15" customHeight="1" x14ac:dyDescent="0.2">
      <c r="A22" s="30"/>
      <c r="B22" s="30"/>
      <c r="C22" s="30"/>
      <c r="D22" s="13"/>
      <c r="E22" s="13"/>
      <c r="F22" s="13"/>
      <c r="G22" s="31"/>
      <c r="H22" s="30"/>
      <c r="I22" s="6"/>
    </row>
    <row r="23" spans="1:9" ht="11.45" customHeight="1" x14ac:dyDescent="0.2">
      <c r="A23" s="25">
        <v>3745</v>
      </c>
      <c r="B23" s="16">
        <v>5156</v>
      </c>
      <c r="C23" s="25"/>
      <c r="D23" s="16" t="s">
        <v>50</v>
      </c>
      <c r="E23" s="20">
        <v>200000</v>
      </c>
      <c r="F23" s="20">
        <v>200000</v>
      </c>
      <c r="G23" s="20">
        <v>-1463</v>
      </c>
      <c r="H23" s="20">
        <f>F23+G23</f>
        <v>198537</v>
      </c>
      <c r="I23" s="6"/>
    </row>
    <row r="24" spans="1:9" ht="11.45" customHeight="1" x14ac:dyDescent="0.2">
      <c r="A24" s="26"/>
      <c r="B24" s="12">
        <v>5164</v>
      </c>
      <c r="C24" s="26"/>
      <c r="D24" s="12" t="s">
        <v>51</v>
      </c>
      <c r="E24" s="27">
        <v>330500</v>
      </c>
      <c r="F24" s="27">
        <v>330500</v>
      </c>
      <c r="G24" s="27">
        <v>1463</v>
      </c>
      <c r="H24" s="27">
        <f t="shared" ref="H24" si="3">F24+G24</f>
        <v>331963</v>
      </c>
      <c r="I24" s="6"/>
    </row>
    <row r="25" spans="1:9" x14ac:dyDescent="0.2">
      <c r="A25" s="28" t="s">
        <v>23</v>
      </c>
      <c r="B25" s="28"/>
      <c r="C25" s="28"/>
      <c r="D25" s="29"/>
      <c r="E25" s="21">
        <f>SUM(E23:E24)</f>
        <v>530500</v>
      </c>
      <c r="F25" s="21">
        <f>SUM(F23:F24)</f>
        <v>530500</v>
      </c>
      <c r="G25" s="22">
        <f>SUM(G23:G24)</f>
        <v>0</v>
      </c>
      <c r="H25" s="21">
        <f>SUM(H23:H24)</f>
        <v>530500</v>
      </c>
      <c r="I25" s="6"/>
    </row>
    <row r="26" spans="1:9" ht="10.15" customHeight="1" x14ac:dyDescent="0.2">
      <c r="A26" s="30"/>
      <c r="B26" s="30"/>
      <c r="C26" s="30"/>
      <c r="D26" s="13"/>
      <c r="E26" s="13"/>
      <c r="F26" s="13"/>
      <c r="G26" s="31"/>
      <c r="H26" s="30"/>
      <c r="I26" s="6"/>
    </row>
    <row r="27" spans="1:9" ht="10.15" customHeight="1" x14ac:dyDescent="0.2">
      <c r="A27" s="30"/>
      <c r="B27" s="30"/>
      <c r="C27" s="30"/>
      <c r="D27" s="13"/>
      <c r="E27" s="13"/>
      <c r="F27" s="13"/>
      <c r="G27" s="31"/>
      <c r="H27" s="30"/>
      <c r="I27" s="6"/>
    </row>
    <row r="28" spans="1:9" x14ac:dyDescent="0.2">
      <c r="A28" s="32" t="s">
        <v>6</v>
      </c>
      <c r="B28" s="32"/>
      <c r="C28" s="32"/>
      <c r="D28" s="33"/>
      <c r="E28" s="35"/>
      <c r="F28" s="35"/>
      <c r="G28" s="22">
        <f>G8+G13+G16+G20+G25</f>
        <v>0</v>
      </c>
      <c r="H28" s="35"/>
      <c r="I28" s="6"/>
    </row>
    <row r="29" spans="1:9" ht="10.15" customHeight="1" x14ac:dyDescent="0.2">
      <c r="A29" s="30"/>
      <c r="B29" s="30"/>
      <c r="C29" s="30"/>
      <c r="D29" s="13"/>
      <c r="E29" s="13"/>
      <c r="F29" s="13"/>
      <c r="G29" s="31"/>
      <c r="H29" s="30"/>
      <c r="I29" s="6"/>
    </row>
    <row r="30" spans="1:9" x14ac:dyDescent="0.2">
      <c r="A30" s="36" t="s">
        <v>11</v>
      </c>
      <c r="B30" s="37"/>
      <c r="C30" s="37"/>
      <c r="D30" s="38">
        <v>0</v>
      </c>
      <c r="E30" s="39"/>
      <c r="F30" s="40"/>
      <c r="G30" s="40"/>
      <c r="H30" s="40"/>
      <c r="I30" s="6"/>
    </row>
    <row r="31" spans="1:9" x14ac:dyDescent="0.2">
      <c r="A31" s="41" t="s">
        <v>12</v>
      </c>
      <c r="B31" s="41"/>
      <c r="C31" s="42"/>
      <c r="D31" s="43">
        <v>0</v>
      </c>
      <c r="E31" s="44"/>
      <c r="F31" s="44" t="s">
        <v>7</v>
      </c>
      <c r="G31" s="44">
        <f>D30-D31</f>
        <v>0</v>
      </c>
      <c r="H31" s="45"/>
      <c r="I31" s="6"/>
    </row>
    <row r="32" spans="1:9" ht="10.15" customHeight="1" x14ac:dyDescent="0.2">
      <c r="A32" s="30"/>
      <c r="B32" s="30"/>
      <c r="C32" s="30"/>
      <c r="D32" s="13"/>
      <c r="E32" s="13"/>
      <c r="F32" s="13"/>
      <c r="G32" s="31"/>
      <c r="H32" s="30"/>
      <c r="I32" s="6"/>
    </row>
    <row r="33" spans="1:9" x14ac:dyDescent="0.2">
      <c r="A33" s="16" t="s">
        <v>52</v>
      </c>
      <c r="B33" s="16"/>
      <c r="C33" s="19"/>
      <c r="D33" s="16"/>
      <c r="E33" s="19"/>
      <c r="F33" s="19"/>
      <c r="G33" s="19"/>
      <c r="H33" s="46"/>
      <c r="I33" s="6"/>
    </row>
    <row r="34" spans="1:9" ht="10.15" customHeight="1" x14ac:dyDescent="0.2">
      <c r="A34" s="30" t="s">
        <v>19</v>
      </c>
      <c r="B34" s="30"/>
      <c r="C34" s="30"/>
      <c r="D34" s="13"/>
      <c r="E34" s="13"/>
      <c r="F34" s="13"/>
      <c r="G34" s="31"/>
      <c r="H34" s="30"/>
      <c r="I34" s="6"/>
    </row>
    <row r="35" spans="1:9" x14ac:dyDescent="0.2">
      <c r="A35" s="47" t="s">
        <v>40</v>
      </c>
      <c r="B35" s="47"/>
      <c r="C35" s="47"/>
      <c r="D35" s="47"/>
      <c r="E35" s="30"/>
      <c r="F35" s="48"/>
      <c r="G35" s="48"/>
      <c r="H35" s="48" t="s">
        <v>19</v>
      </c>
      <c r="I35" s="6"/>
    </row>
    <row r="36" spans="1:9" x14ac:dyDescent="0.2">
      <c r="A36" s="48"/>
      <c r="B36" s="49"/>
      <c r="C36" s="49"/>
      <c r="D36" s="49"/>
      <c r="E36" s="49"/>
      <c r="F36" s="49"/>
      <c r="G36" s="13"/>
      <c r="H36" s="49"/>
      <c r="I36" s="6"/>
    </row>
    <row r="37" spans="1:9" x14ac:dyDescent="0.2">
      <c r="A37" s="16" t="s">
        <v>53</v>
      </c>
      <c r="B37" s="16"/>
      <c r="C37" s="16"/>
      <c r="D37" s="16"/>
      <c r="E37" s="16"/>
      <c r="F37" s="19"/>
      <c r="G37" s="46"/>
      <c r="H37" s="46"/>
      <c r="I37" s="6"/>
    </row>
    <row r="38" spans="1:9" x14ac:dyDescent="0.2">
      <c r="A38" s="49" t="s">
        <v>87</v>
      </c>
      <c r="B38" s="49"/>
      <c r="C38" s="49"/>
      <c r="D38" s="49"/>
      <c r="E38" s="49"/>
      <c r="F38" s="49"/>
      <c r="G38" s="19"/>
      <c r="H38" s="19"/>
      <c r="I38" s="6"/>
    </row>
    <row r="39" spans="1:9" x14ac:dyDescent="0.2">
      <c r="A39" s="49"/>
      <c r="B39" s="49"/>
      <c r="C39" s="49"/>
      <c r="D39" s="49"/>
      <c r="E39" s="49"/>
      <c r="F39" s="49"/>
      <c r="G39" s="19"/>
      <c r="H39" s="19"/>
      <c r="I39" s="6"/>
    </row>
    <row r="40" spans="1:9" x14ac:dyDescent="0.2">
      <c r="A40" s="49"/>
      <c r="B40" s="49"/>
      <c r="C40" s="49"/>
      <c r="D40" s="49"/>
      <c r="E40" s="49"/>
      <c r="F40" s="49"/>
      <c r="G40" s="19"/>
      <c r="H40" s="19"/>
      <c r="I40" s="6"/>
    </row>
    <row r="41" spans="1:9" x14ac:dyDescent="0.2">
      <c r="A41" s="46" t="s">
        <v>8</v>
      </c>
      <c r="B41" s="46"/>
      <c r="C41" s="49"/>
      <c r="D41" s="49"/>
      <c r="E41" s="49"/>
      <c r="F41" s="49"/>
      <c r="G41" s="49"/>
      <c r="H41" s="49"/>
      <c r="I41" s="6"/>
    </row>
    <row r="42" spans="1:9" x14ac:dyDescent="0.2">
      <c r="A42" s="19" t="s">
        <v>10</v>
      </c>
      <c r="B42" s="19"/>
      <c r="C42" s="49"/>
      <c r="D42" s="49"/>
      <c r="E42" s="49"/>
      <c r="F42" s="49"/>
      <c r="G42" s="49"/>
      <c r="H42" s="49"/>
      <c r="I42" s="6"/>
    </row>
    <row r="43" spans="1:9" x14ac:dyDescent="0.2">
      <c r="I43" s="6"/>
    </row>
    <row r="44" spans="1:9" x14ac:dyDescent="0.2">
      <c r="I44" s="6"/>
    </row>
    <row r="72" spans="8:8" x14ac:dyDescent="0.2">
      <c r="H72" s="2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1_2017</vt:lpstr>
      <vt:lpstr>15_2016  </vt:lpstr>
      <vt:lpstr>14_2016 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Jitka Půtová</cp:lastModifiedBy>
  <cp:lastPrinted>2017-01-23T13:24:15Z</cp:lastPrinted>
  <dcterms:created xsi:type="dcterms:W3CDTF">2013-03-12T11:58:35Z</dcterms:created>
  <dcterms:modified xsi:type="dcterms:W3CDTF">2017-05-10T07:00:35Z</dcterms:modified>
</cp:coreProperties>
</file>